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13905" windowHeight="12765" firstSheet="3" activeTab="3"/>
  </bookViews>
  <sheets>
    <sheet name="Plan13" sheetId="27" state="hidden" r:id="rId1"/>
    <sheet name="Plan15" sheetId="29" state="hidden" r:id="rId2"/>
    <sheet name="Tabela" sheetId="2" state="hidden" r:id="rId3"/>
    <sheet name="Fornecedores" sheetId="28" r:id="rId4"/>
  </sheets>
  <definedNames>
    <definedName name="_xlnm._FilterDatabase" localSheetId="2" hidden="1">Tabela!$A$1:$L$1</definedName>
    <definedName name="SegmentaçãodeDados_País">#N/A</definedName>
  </definedNames>
  <calcPr calcId="1456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3" i="28" l="1"/>
  <c r="W48" i="2"/>
  <c r="L9" i="28"/>
  <c r="L12" i="28"/>
  <c r="G9" i="28"/>
  <c r="G12" i="28"/>
</calcChain>
</file>

<file path=xl/sharedStrings.xml><?xml version="1.0" encoding="utf-8"?>
<sst xmlns="http://schemas.openxmlformats.org/spreadsheetml/2006/main" count="183" uniqueCount="138">
  <si>
    <t>México</t>
  </si>
  <si>
    <t>3304.99</t>
  </si>
  <si>
    <t>3307.20</t>
  </si>
  <si>
    <t>3307.10</t>
  </si>
  <si>
    <t>3307.30</t>
  </si>
  <si>
    <t>EUA</t>
  </si>
  <si>
    <t>Brasil</t>
  </si>
  <si>
    <t>França</t>
  </si>
  <si>
    <t>Peru</t>
  </si>
  <si>
    <t>Espanha</t>
  </si>
  <si>
    <t>Argentina</t>
  </si>
  <si>
    <t>Canadá</t>
  </si>
  <si>
    <t>Z.F. Cayena</t>
  </si>
  <si>
    <t>China</t>
  </si>
  <si>
    <t>Alemanha</t>
  </si>
  <si>
    <t>Chile</t>
  </si>
  <si>
    <t>Polônia</t>
  </si>
  <si>
    <t>Itália</t>
  </si>
  <si>
    <t>Reino Unido</t>
  </si>
  <si>
    <t>Z.F. Barranquilla</t>
  </si>
  <si>
    <t>Suécia</t>
  </si>
  <si>
    <t>Israel</t>
  </si>
  <si>
    <t>Indonésia</t>
  </si>
  <si>
    <t>Holanda</t>
  </si>
  <si>
    <t>Equador</t>
  </si>
  <si>
    <t>Suíça</t>
  </si>
  <si>
    <t>Turquia</t>
  </si>
  <si>
    <t>Tailândia</t>
  </si>
  <si>
    <t>Bélgica</t>
  </si>
  <si>
    <t>Japão</t>
  </si>
  <si>
    <t>Irlanda</t>
  </si>
  <si>
    <t>Índia</t>
  </si>
  <si>
    <t>Rep. Dominicana</t>
  </si>
  <si>
    <t>Coreia do Sul</t>
  </si>
  <si>
    <t>Colômbia</t>
  </si>
  <si>
    <t>Eslováquia</t>
  </si>
  <si>
    <t>Panamá</t>
  </si>
  <si>
    <t>África do Sul</t>
  </si>
  <si>
    <t>Hong Kong</t>
  </si>
  <si>
    <t>Portugal</t>
  </si>
  <si>
    <t>Hungria</t>
  </si>
  <si>
    <t>Áustria</t>
  </si>
  <si>
    <t>Guatemala</t>
  </si>
  <si>
    <t>Bolívia</t>
  </si>
  <si>
    <t>Malásia</t>
  </si>
  <si>
    <t>Emirados Árabes Unidos</t>
  </si>
  <si>
    <t>Taiwan</t>
  </si>
  <si>
    <t>Eslovênia</t>
  </si>
  <si>
    <t>Dinamarca</t>
  </si>
  <si>
    <t>Venezuela</t>
  </si>
  <si>
    <t>Coreia do Norte</t>
  </si>
  <si>
    <t>Rússia</t>
  </si>
  <si>
    <t>Luxemburgo</t>
  </si>
  <si>
    <t>Grécia</t>
  </si>
  <si>
    <t>Líbano</t>
  </si>
  <si>
    <t>Z.F. Rionegro</t>
  </si>
  <si>
    <t>País</t>
  </si>
  <si>
    <t>Valores</t>
  </si>
  <si>
    <t>SH 3304.99</t>
  </si>
  <si>
    <t>SH 3305</t>
  </si>
  <si>
    <t>SH 3307.10</t>
  </si>
  <si>
    <t>SH 3307.20</t>
  </si>
  <si>
    <t>SH 3307.30</t>
  </si>
  <si>
    <t>SH 3401</t>
  </si>
  <si>
    <t>SH 2207</t>
  </si>
  <si>
    <t>SH 2828</t>
  </si>
  <si>
    <t>SH 2932.99</t>
  </si>
  <si>
    <t>SH 3307.49</t>
  </si>
  <si>
    <t>SH 3402</t>
  </si>
  <si>
    <t>SH 3808.91</t>
  </si>
  <si>
    <t>SH 3808.94</t>
  </si>
  <si>
    <t>SH 3808.99</t>
  </si>
  <si>
    <t>SH 3810.10</t>
  </si>
  <si>
    <t>Costa Rica</t>
  </si>
  <si>
    <t>Z.F. Cartagena</t>
  </si>
  <si>
    <t>Uruguai</t>
  </si>
  <si>
    <t>Cingapura</t>
  </si>
  <si>
    <t>Z.F. Pacífico</t>
  </si>
  <si>
    <t>El Salvador</t>
  </si>
  <si>
    <t>Honduras</t>
  </si>
  <si>
    <t>Noruega</t>
  </si>
  <si>
    <t>Não informado</t>
  </si>
  <si>
    <t>Trinidad e Tobago</t>
  </si>
  <si>
    <t>Vietnã</t>
  </si>
  <si>
    <t>Filipinas</t>
  </si>
  <si>
    <t>Bulgária</t>
  </si>
  <si>
    <t>Aruba</t>
  </si>
  <si>
    <t>Austrália</t>
  </si>
  <si>
    <t>Jordânia</t>
  </si>
  <si>
    <t>Porto Rico</t>
  </si>
  <si>
    <t>Nova Zelândia</t>
  </si>
  <si>
    <t>Rep. Tcheca</t>
  </si>
  <si>
    <t>Romêna</t>
  </si>
  <si>
    <t>Finlândia</t>
  </si>
  <si>
    <t xml:space="preserve">SH 2207 </t>
  </si>
  <si>
    <t xml:space="preserve">SH 2828 </t>
  </si>
  <si>
    <t xml:space="preserve">SH 3307.49 </t>
  </si>
  <si>
    <t xml:space="preserve">SH 3808.91 </t>
  </si>
  <si>
    <t xml:space="preserve">SH 3402 </t>
  </si>
  <si>
    <t xml:space="preserve">SH 3808.94 </t>
  </si>
  <si>
    <t xml:space="preserve">SH 3808.99 </t>
  </si>
  <si>
    <t xml:space="preserve">SH 3810.10 </t>
  </si>
  <si>
    <t>Produtos de Beleza e Higiene Pessoal</t>
  </si>
  <si>
    <t>Produtos Saneantes</t>
  </si>
  <si>
    <t>Peru SH 2207</t>
  </si>
  <si>
    <t>Peru SH 2828</t>
  </si>
  <si>
    <t>Peru SH 2932.99</t>
  </si>
  <si>
    <t>Peru SH 3307.49</t>
  </si>
  <si>
    <t>Peru SH 3402</t>
  </si>
  <si>
    <t>Peru SH 3808.91</t>
  </si>
  <si>
    <t>Peru SH 3808.94</t>
  </si>
  <si>
    <t>Peru SH 3808.99</t>
  </si>
  <si>
    <t>Peru SH 3810.10</t>
  </si>
  <si>
    <t>Peru SH 3304.99</t>
  </si>
  <si>
    <t>Peru SH 3305</t>
  </si>
  <si>
    <t>Peru SH 3307.10</t>
  </si>
  <si>
    <t>Peru SH 3307.20</t>
  </si>
  <si>
    <t>Peru SH 3307.30</t>
  </si>
  <si>
    <t>Peru SH 3401</t>
  </si>
  <si>
    <t>(Tudo)</t>
  </si>
  <si>
    <t xml:space="preserve">SH 2932.99 </t>
  </si>
  <si>
    <t xml:space="preserve">SH 3304.99 </t>
  </si>
  <si>
    <t xml:space="preserve">SH 3305 </t>
  </si>
  <si>
    <t xml:space="preserve">SH 3307.10 </t>
  </si>
  <si>
    <t xml:space="preserve">SH 3401 </t>
  </si>
  <si>
    <t xml:space="preserve">SH 3307.30 </t>
  </si>
  <si>
    <t xml:space="preserve">SH 3307.20 </t>
  </si>
  <si>
    <t>Importador</t>
  </si>
  <si>
    <t>País fornecedor</t>
  </si>
  <si>
    <t xml:space="preserve">SH 2207  </t>
  </si>
  <si>
    <t xml:space="preserve">SH 2828  </t>
  </si>
  <si>
    <t xml:space="preserve">SH 2932.99  </t>
  </si>
  <si>
    <t xml:space="preserve">SH 3810.10  </t>
  </si>
  <si>
    <t xml:space="preserve">SH 3808.99  </t>
  </si>
  <si>
    <t xml:space="preserve">SH 3808.94  </t>
  </si>
  <si>
    <t xml:space="preserve">SH 3808.91  </t>
  </si>
  <si>
    <t xml:space="preserve">SH 3402  </t>
  </si>
  <si>
    <t xml:space="preserve">SH 3307.49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</si>
</sst>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0" fillId="3" borderId="1" xfId="0" applyFill="1" applyBorder="1"/>
    <xf numFmtId="43" fontId="0" fillId="3" borderId="1" xfId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3" fontId="3" fillId="3" borderId="1" xfId="1" applyFont="1" applyFill="1" applyBorder="1" applyAlignment="1">
      <alignment horizontal="right"/>
    </xf>
    <xf numFmtId="43" fontId="3" fillId="3" borderId="0" xfId="1" applyFont="1" applyFill="1" applyBorder="1" applyAlignment="1">
      <alignment horizontal="right"/>
    </xf>
    <xf numFmtId="164" fontId="0" fillId="0" borderId="0" xfId="0" applyNumberFormat="1"/>
    <xf numFmtId="43" fontId="0" fillId="0" borderId="1" xfId="1" applyFont="1" applyBorder="1"/>
    <xf numFmtId="43" fontId="0" fillId="0" borderId="1" xfId="1" applyFont="1" applyFill="1" applyBorder="1"/>
    <xf numFmtId="4" fontId="0" fillId="0" borderId="1" xfId="0" applyNumberFormat="1" applyFill="1" applyBorder="1"/>
    <xf numFmtId="43" fontId="0" fillId="0" borderId="7" xfId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3" fontId="2" fillId="0" borderId="8" xfId="1" applyFont="1" applyBorder="1"/>
    <xf numFmtId="0" fontId="6" fillId="4" borderId="0" xfId="0" applyFont="1" applyFill="1"/>
    <xf numFmtId="0" fontId="6" fillId="5" borderId="0" xfId="0" applyFont="1" applyFill="1"/>
  </cellXfs>
  <cellStyles count="3">
    <cellStyle name="Normal" xfId="0" builtinId="0"/>
    <cellStyle name="Normal 2" xfId="2"/>
    <cellStyle name="Vírgula" xfId="1" builtinId="3"/>
  </cellStyles>
  <dxfs count="20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[Apêndice C - Países Fornecedores.xlsx]Plan13!Tabela dinâmica22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t-BR"/>
              <a:t>Produtos de Beleza</a:t>
            </a:r>
            <a:r>
              <a:rPr lang="pt-BR" baseline="0"/>
              <a:t> e Higiene Pessoal</a:t>
            </a:r>
            <a:endParaRPr lang="pt-BR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spPr>
          <a:solidFill>
            <a:schemeClr val="accent2"/>
          </a:solidFill>
        </c:spPr>
      </c:pivotFmt>
      <c:pivotFmt>
        <c:idx val="13"/>
        <c:spPr>
          <a:solidFill>
            <a:schemeClr val="accent2"/>
          </a:solidFill>
        </c:spPr>
      </c:pivotFmt>
      <c:pivotFmt>
        <c:idx val="14"/>
        <c:spPr>
          <a:solidFill>
            <a:schemeClr val="accent2"/>
          </a:solidFill>
        </c:spPr>
      </c:pivotFmt>
      <c:pivotFmt>
        <c:idx val="15"/>
        <c:spPr>
          <a:solidFill>
            <a:schemeClr val="accent2"/>
          </a:solidFill>
        </c:spPr>
      </c:pivotFmt>
      <c:pivotFmt>
        <c:idx val="16"/>
        <c:spPr>
          <a:solidFill>
            <a:schemeClr val="accent2"/>
          </a:solidFill>
        </c:spPr>
      </c:pivotFmt>
      <c:pivotFmt>
        <c:idx val="17"/>
        <c:spPr>
          <a:solidFill>
            <a:schemeClr val="accent2"/>
          </a:solidFill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Plan13!$B$3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Plan13!$A$4:$A$15</c:f>
              <c:strCache>
                <c:ptCount val="12"/>
                <c:pt idx="0">
                  <c:v>SH 3304.99</c:v>
                </c:pt>
                <c:pt idx="1">
                  <c:v>SH 3304.99 </c:v>
                </c:pt>
                <c:pt idx="2">
                  <c:v>SH 3305</c:v>
                </c:pt>
                <c:pt idx="3">
                  <c:v>SH 3305 </c:v>
                </c:pt>
                <c:pt idx="4">
                  <c:v>SH 3307.10</c:v>
                </c:pt>
                <c:pt idx="5">
                  <c:v>SH 3307.10 </c:v>
                </c:pt>
                <c:pt idx="6">
                  <c:v>SH 3307.20 </c:v>
                </c:pt>
                <c:pt idx="7">
                  <c:v>SH 3307.20</c:v>
                </c:pt>
                <c:pt idx="8">
                  <c:v>SH 3307.30 </c:v>
                </c:pt>
                <c:pt idx="9">
                  <c:v>SH 3307.30</c:v>
                </c:pt>
                <c:pt idx="10">
                  <c:v>SH 3401 </c:v>
                </c:pt>
                <c:pt idx="11">
                  <c:v>SH 3401</c:v>
                </c:pt>
              </c:strCache>
            </c:strRef>
          </c:cat>
          <c:val>
            <c:numRef>
              <c:f>Plan13!$B$4:$B$15</c:f>
              <c:numCache>
                <c:formatCode>_-* #,##0_-;\-* #,##0_-;_-* "-"??_-;_-@_-</c:formatCode>
                <c:ptCount val="12"/>
                <c:pt idx="0">
                  <c:v>83478904.579999983</c:v>
                </c:pt>
                <c:pt idx="1">
                  <c:v>52154329.990000069</c:v>
                </c:pt>
                <c:pt idx="2">
                  <c:v>89787170.029999942</c:v>
                </c:pt>
                <c:pt idx="3">
                  <c:v>117832561.84000023</c:v>
                </c:pt>
                <c:pt idx="4">
                  <c:v>17890992.319999985</c:v>
                </c:pt>
                <c:pt idx="5">
                  <c:v>2037580.1900000006</c:v>
                </c:pt>
                <c:pt idx="6">
                  <c:v>30404714.079999983</c:v>
                </c:pt>
                <c:pt idx="7">
                  <c:v>29127343.060000002</c:v>
                </c:pt>
                <c:pt idx="8">
                  <c:v>292903.25</c:v>
                </c:pt>
                <c:pt idx="9">
                  <c:v>332987.9200000001</c:v>
                </c:pt>
                <c:pt idx="10">
                  <c:v>41165464.450000048</c:v>
                </c:pt>
                <c:pt idx="11">
                  <c:v>60476431.119999982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70233088"/>
        <c:axId val="70124288"/>
      </c:barChart>
      <c:catAx>
        <c:axId val="702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70124288"/>
        <c:crosses val="autoZero"/>
        <c:auto val="1"/>
        <c:lblAlgn val="ctr"/>
        <c:lblOffset val="100"/>
        <c:noMultiLvlLbl val="0"/>
      </c:catAx>
      <c:valAx>
        <c:axId val="7012428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702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[Apêndice C - Países Fornecedores.xlsx]Plan15!Tabela dinâmica24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Produtos Saneantes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spPr>
          <a:solidFill>
            <a:schemeClr val="accent2"/>
          </a:solidFill>
        </c:spPr>
      </c:pivotFmt>
      <c:pivotFmt>
        <c:idx val="19"/>
        <c:spPr>
          <a:solidFill>
            <a:schemeClr val="accent2"/>
          </a:solidFill>
        </c:spPr>
      </c:pivotFmt>
      <c:pivotFmt>
        <c:idx val="20"/>
        <c:spPr>
          <a:solidFill>
            <a:schemeClr val="accent2"/>
          </a:solidFill>
        </c:spPr>
      </c:pivotFmt>
      <c:pivotFmt>
        <c:idx val="21"/>
        <c:spPr>
          <a:solidFill>
            <a:schemeClr val="accent2"/>
          </a:solidFill>
        </c:spPr>
      </c:pivotFmt>
      <c:pivotFmt>
        <c:idx val="22"/>
        <c:spPr>
          <a:solidFill>
            <a:schemeClr val="accent2"/>
          </a:solidFill>
        </c:spPr>
      </c:pivotFmt>
      <c:pivotFmt>
        <c:idx val="23"/>
        <c:spPr>
          <a:solidFill>
            <a:schemeClr val="accent2"/>
          </a:solidFill>
        </c:spPr>
      </c:pivotFmt>
      <c:pivotFmt>
        <c:idx val="24"/>
        <c:spPr>
          <a:solidFill>
            <a:schemeClr val="accent2"/>
          </a:solidFill>
        </c:spPr>
      </c:pivotFmt>
      <c:pivotFmt>
        <c:idx val="25"/>
        <c:spPr>
          <a:solidFill>
            <a:schemeClr val="accent2"/>
          </a:solidFill>
        </c:spPr>
      </c:pivotFmt>
      <c:pivotFmt>
        <c:idx val="26"/>
        <c:spPr>
          <a:solidFill>
            <a:schemeClr val="accent2"/>
          </a:solidFill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Plan15!$B$3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Plan15!$A$4:$A$21</c:f>
              <c:strCache>
                <c:ptCount val="18"/>
                <c:pt idx="0">
                  <c:v>SH 2207 </c:v>
                </c:pt>
                <c:pt idx="1">
                  <c:v>SH 2207  </c:v>
                </c:pt>
                <c:pt idx="2">
                  <c:v>SH 2828 </c:v>
                </c:pt>
                <c:pt idx="3">
                  <c:v>SH 2828  </c:v>
                </c:pt>
                <c:pt idx="4">
                  <c:v>SH 2932.99 </c:v>
                </c:pt>
                <c:pt idx="5">
                  <c:v>SH 2932.99  </c:v>
                </c:pt>
                <c:pt idx="6">
                  <c:v>SH 3307.49  </c:v>
                </c:pt>
                <c:pt idx="7">
                  <c:v>SH 3307.49 </c:v>
                </c:pt>
                <c:pt idx="8">
                  <c:v>SH 3402  </c:v>
                </c:pt>
                <c:pt idx="9">
                  <c:v>SH 3402 </c:v>
                </c:pt>
                <c:pt idx="10">
                  <c:v>SH 3808.91  </c:v>
                </c:pt>
                <c:pt idx="11">
                  <c:v>SH 3808.91 </c:v>
                </c:pt>
                <c:pt idx="12">
                  <c:v>SH 3808.94  </c:v>
                </c:pt>
                <c:pt idx="13">
                  <c:v>SH 3808.94 </c:v>
                </c:pt>
                <c:pt idx="14">
                  <c:v>SH 3808.99  </c:v>
                </c:pt>
                <c:pt idx="15">
                  <c:v>SH 3808.99 </c:v>
                </c:pt>
                <c:pt idx="16">
                  <c:v>SH 3810.10  </c:v>
                </c:pt>
                <c:pt idx="17">
                  <c:v>SH 3810.10 </c:v>
                </c:pt>
              </c:strCache>
            </c:strRef>
          </c:cat>
          <c:val>
            <c:numRef>
              <c:f>Plan15!$B$4:$B$21</c:f>
              <c:numCache>
                <c:formatCode>_-* #,##0_-;\-* #,##0_-;_-* "-"??_-;_-@_-</c:formatCode>
                <c:ptCount val="18"/>
                <c:pt idx="0">
                  <c:v>72315874.00999999</c:v>
                </c:pt>
                <c:pt idx="1">
                  <c:v>60231941.210000008</c:v>
                </c:pt>
                <c:pt idx="2">
                  <c:v>2246113.1399999997</c:v>
                </c:pt>
                <c:pt idx="3">
                  <c:v>1179091.27</c:v>
                </c:pt>
                <c:pt idx="4">
                  <c:v>15252559.42</c:v>
                </c:pt>
                <c:pt idx="5">
                  <c:v>1836767.2200000004</c:v>
                </c:pt>
                <c:pt idx="6">
                  <c:v>11086421.030000003</c:v>
                </c:pt>
                <c:pt idx="7">
                  <c:v>4230911.410000002</c:v>
                </c:pt>
                <c:pt idx="8">
                  <c:v>134383263.6399999</c:v>
                </c:pt>
                <c:pt idx="9">
                  <c:v>70284192.38000001</c:v>
                </c:pt>
                <c:pt idx="10">
                  <c:v>96592091.11999999</c:v>
                </c:pt>
                <c:pt idx="11">
                  <c:v>66136130.820000023</c:v>
                </c:pt>
                <c:pt idx="12">
                  <c:v>13920872.109999975</c:v>
                </c:pt>
                <c:pt idx="13">
                  <c:v>10681240.630000003</c:v>
                </c:pt>
                <c:pt idx="14">
                  <c:v>13337875.110000003</c:v>
                </c:pt>
                <c:pt idx="15">
                  <c:v>6070457.46</c:v>
                </c:pt>
                <c:pt idx="16">
                  <c:v>3147582.1</c:v>
                </c:pt>
                <c:pt idx="17">
                  <c:v>902875.87999999989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70079232"/>
        <c:axId val="70080768"/>
      </c:barChart>
      <c:catAx>
        <c:axId val="7007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70080768"/>
        <c:crosses val="autoZero"/>
        <c:auto val="1"/>
        <c:lblAlgn val="ctr"/>
        <c:lblOffset val="100"/>
        <c:noMultiLvlLbl val="0"/>
      </c:catAx>
      <c:valAx>
        <c:axId val="7008076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7007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[Apêndice C - Países Fornecedores.xlsx]Plan13!Tabela dinâmica22</c:name>
    <c:fmtId val="6"/>
  </c:pivotSource>
  <c:chart>
    <c:title>
      <c:tx>
        <c:rich>
          <a:bodyPr/>
          <a:lstStyle/>
          <a:p>
            <a:pPr>
              <a:defRPr/>
            </a:pPr>
            <a:r>
              <a:rPr lang="pt-BR"/>
              <a:t>Produtos de Beleza</a:t>
            </a:r>
            <a:r>
              <a:rPr lang="pt-BR" baseline="0"/>
              <a:t> e Higiene Pessoal</a:t>
            </a:r>
            <a:endParaRPr lang="pt-BR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spPr>
          <a:solidFill>
            <a:schemeClr val="accent2"/>
          </a:solidFill>
        </c:spPr>
      </c:pivotFmt>
      <c:pivotFmt>
        <c:idx val="13"/>
        <c:spPr>
          <a:solidFill>
            <a:schemeClr val="accent2"/>
          </a:solidFill>
        </c:spPr>
      </c:pivotFmt>
      <c:pivotFmt>
        <c:idx val="14"/>
        <c:spPr>
          <a:solidFill>
            <a:schemeClr val="accent2"/>
          </a:solidFill>
        </c:spPr>
      </c:pivotFmt>
      <c:pivotFmt>
        <c:idx val="15"/>
        <c:spPr>
          <a:solidFill>
            <a:schemeClr val="accent2"/>
          </a:solidFill>
        </c:spPr>
      </c:pivotFmt>
      <c:pivotFmt>
        <c:idx val="16"/>
        <c:spPr>
          <a:solidFill>
            <a:schemeClr val="accent2"/>
          </a:solidFill>
        </c:spPr>
      </c:pivotFmt>
      <c:pivotFmt>
        <c:idx val="17"/>
        <c:spPr>
          <a:solidFill>
            <a:schemeClr val="accent2"/>
          </a:solidFill>
        </c:spPr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spPr>
          <a:solidFill>
            <a:schemeClr val="accent2"/>
          </a:solidFill>
        </c:spPr>
      </c:pivotFmt>
      <c:pivotFmt>
        <c:idx val="20"/>
        <c:spPr>
          <a:solidFill>
            <a:schemeClr val="accent2"/>
          </a:solidFill>
        </c:spPr>
      </c:pivotFmt>
      <c:pivotFmt>
        <c:idx val="21"/>
        <c:spPr>
          <a:solidFill>
            <a:schemeClr val="accent2"/>
          </a:solidFill>
        </c:spPr>
      </c:pivotFmt>
      <c:pivotFmt>
        <c:idx val="22"/>
        <c:spPr>
          <a:solidFill>
            <a:schemeClr val="accent2"/>
          </a:solidFill>
        </c:spPr>
      </c:pivotFmt>
      <c:pivotFmt>
        <c:idx val="23"/>
        <c:spPr>
          <a:solidFill>
            <a:schemeClr val="accent2"/>
          </a:solidFill>
        </c:spPr>
      </c:pivotFmt>
      <c:pivotFmt>
        <c:idx val="24"/>
        <c:spPr>
          <a:solidFill>
            <a:schemeClr val="accent2"/>
          </a:solidFill>
        </c:spPr>
      </c:pivotFmt>
      <c:pivotFmt>
        <c:idx val="2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spPr>
          <a:solidFill>
            <a:schemeClr val="accent2"/>
          </a:solidFill>
        </c:spPr>
      </c:pivotFmt>
      <c:pivotFmt>
        <c:idx val="27"/>
        <c:spPr>
          <a:solidFill>
            <a:schemeClr val="accent2"/>
          </a:solidFill>
        </c:spPr>
      </c:pivotFmt>
      <c:pivotFmt>
        <c:idx val="28"/>
        <c:spPr>
          <a:solidFill>
            <a:schemeClr val="accent2"/>
          </a:solidFill>
        </c:spPr>
      </c:pivotFmt>
      <c:pivotFmt>
        <c:idx val="29"/>
        <c:spPr>
          <a:solidFill>
            <a:schemeClr val="accent2"/>
          </a:solidFill>
        </c:spPr>
      </c:pivotFmt>
      <c:pivotFmt>
        <c:idx val="30"/>
        <c:spPr>
          <a:solidFill>
            <a:schemeClr val="accent2"/>
          </a:solidFill>
        </c:spPr>
      </c:pivotFmt>
      <c:pivotFmt>
        <c:idx val="31"/>
        <c:spPr>
          <a:solidFill>
            <a:schemeClr val="accent2"/>
          </a:solidFill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Plan13!$B$3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Plan13!$A$4:$A$15</c:f>
              <c:strCache>
                <c:ptCount val="12"/>
                <c:pt idx="0">
                  <c:v>SH 3304.99</c:v>
                </c:pt>
                <c:pt idx="1">
                  <c:v>SH 3304.99 </c:v>
                </c:pt>
                <c:pt idx="2">
                  <c:v>SH 3305</c:v>
                </c:pt>
                <c:pt idx="3">
                  <c:v>SH 3305 </c:v>
                </c:pt>
                <c:pt idx="4">
                  <c:v>SH 3307.10</c:v>
                </c:pt>
                <c:pt idx="5">
                  <c:v>SH 3307.10 </c:v>
                </c:pt>
                <c:pt idx="6">
                  <c:v>SH 3307.20 </c:v>
                </c:pt>
                <c:pt idx="7">
                  <c:v>SH 3307.20</c:v>
                </c:pt>
                <c:pt idx="8">
                  <c:v>SH 3307.30 </c:v>
                </c:pt>
                <c:pt idx="9">
                  <c:v>SH 3307.30</c:v>
                </c:pt>
                <c:pt idx="10">
                  <c:v>SH 3401 </c:v>
                </c:pt>
                <c:pt idx="11">
                  <c:v>SH 3401</c:v>
                </c:pt>
              </c:strCache>
            </c:strRef>
          </c:cat>
          <c:val>
            <c:numRef>
              <c:f>Plan13!$B$4:$B$15</c:f>
              <c:numCache>
                <c:formatCode>_-* #,##0_-;\-* #,##0_-;_-* "-"??_-;_-@_-</c:formatCode>
                <c:ptCount val="12"/>
                <c:pt idx="0">
                  <c:v>83478904.579999983</c:v>
                </c:pt>
                <c:pt idx="1">
                  <c:v>52154329.990000069</c:v>
                </c:pt>
                <c:pt idx="2">
                  <c:v>89787170.029999942</c:v>
                </c:pt>
                <c:pt idx="3">
                  <c:v>117832561.84000023</c:v>
                </c:pt>
                <c:pt idx="4">
                  <c:v>17890992.319999985</c:v>
                </c:pt>
                <c:pt idx="5">
                  <c:v>2037580.1900000006</c:v>
                </c:pt>
                <c:pt idx="6">
                  <c:v>30404714.079999983</c:v>
                </c:pt>
                <c:pt idx="7">
                  <c:v>29127343.060000002</c:v>
                </c:pt>
                <c:pt idx="8">
                  <c:v>292903.25</c:v>
                </c:pt>
                <c:pt idx="9">
                  <c:v>332987.9200000001</c:v>
                </c:pt>
                <c:pt idx="10">
                  <c:v>41165464.450000048</c:v>
                </c:pt>
                <c:pt idx="11">
                  <c:v>60476431.119999982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72559232"/>
        <c:axId val="72565120"/>
      </c:barChart>
      <c:catAx>
        <c:axId val="7255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72565120"/>
        <c:crosses val="autoZero"/>
        <c:auto val="1"/>
        <c:lblAlgn val="ctr"/>
        <c:lblOffset val="100"/>
        <c:noMultiLvlLbl val="0"/>
      </c:catAx>
      <c:valAx>
        <c:axId val="7256512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7255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[Apêndice C - Países Fornecedores.xlsx]Plan15!Tabela dinâmica24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Produtos Saneantes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spPr>
          <a:solidFill>
            <a:schemeClr val="accent2"/>
          </a:solidFill>
        </c:spPr>
      </c:pivotFmt>
      <c:pivotFmt>
        <c:idx val="19"/>
        <c:spPr>
          <a:solidFill>
            <a:schemeClr val="accent2"/>
          </a:solidFill>
        </c:spPr>
      </c:pivotFmt>
      <c:pivotFmt>
        <c:idx val="20"/>
        <c:spPr>
          <a:solidFill>
            <a:schemeClr val="accent2"/>
          </a:solidFill>
        </c:spPr>
      </c:pivotFmt>
      <c:pivotFmt>
        <c:idx val="21"/>
        <c:spPr>
          <a:solidFill>
            <a:schemeClr val="accent2"/>
          </a:solidFill>
        </c:spPr>
      </c:pivotFmt>
      <c:pivotFmt>
        <c:idx val="22"/>
        <c:spPr>
          <a:solidFill>
            <a:schemeClr val="accent2"/>
          </a:solidFill>
        </c:spPr>
      </c:pivotFmt>
      <c:pivotFmt>
        <c:idx val="23"/>
        <c:spPr>
          <a:solidFill>
            <a:schemeClr val="accent2"/>
          </a:solidFill>
        </c:spPr>
      </c:pivotFmt>
      <c:pivotFmt>
        <c:idx val="24"/>
        <c:spPr>
          <a:solidFill>
            <a:schemeClr val="accent2"/>
          </a:solidFill>
        </c:spPr>
      </c:pivotFmt>
      <c:pivotFmt>
        <c:idx val="25"/>
        <c:spPr>
          <a:solidFill>
            <a:schemeClr val="accent2"/>
          </a:solidFill>
        </c:spPr>
      </c:pivotFmt>
      <c:pivotFmt>
        <c:idx val="26"/>
        <c:spPr>
          <a:solidFill>
            <a:schemeClr val="accent2"/>
          </a:solidFill>
        </c:spPr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spPr>
          <a:solidFill>
            <a:schemeClr val="accent2"/>
          </a:solidFill>
        </c:spPr>
      </c:pivotFmt>
      <c:pivotFmt>
        <c:idx val="29"/>
        <c:spPr>
          <a:solidFill>
            <a:schemeClr val="accent2"/>
          </a:solidFill>
        </c:spPr>
      </c:pivotFmt>
      <c:pivotFmt>
        <c:idx val="30"/>
        <c:spPr>
          <a:solidFill>
            <a:schemeClr val="accent2"/>
          </a:solidFill>
        </c:spPr>
      </c:pivotFmt>
      <c:pivotFmt>
        <c:idx val="31"/>
        <c:spPr>
          <a:solidFill>
            <a:schemeClr val="accent2"/>
          </a:solidFill>
        </c:spPr>
      </c:pivotFmt>
      <c:pivotFmt>
        <c:idx val="32"/>
        <c:spPr>
          <a:solidFill>
            <a:schemeClr val="accent2"/>
          </a:solidFill>
        </c:spPr>
      </c:pivotFmt>
      <c:pivotFmt>
        <c:idx val="33"/>
        <c:spPr>
          <a:solidFill>
            <a:schemeClr val="accent2"/>
          </a:solidFill>
        </c:spPr>
      </c:pivotFmt>
      <c:pivotFmt>
        <c:idx val="34"/>
        <c:spPr>
          <a:solidFill>
            <a:schemeClr val="accent2"/>
          </a:solidFill>
        </c:spPr>
      </c:pivotFmt>
      <c:pivotFmt>
        <c:idx val="35"/>
        <c:spPr>
          <a:solidFill>
            <a:schemeClr val="accent2"/>
          </a:solidFill>
        </c:spPr>
      </c:pivotFmt>
      <c:pivotFmt>
        <c:idx val="36"/>
        <c:spPr>
          <a:solidFill>
            <a:schemeClr val="accent2"/>
          </a:solidFill>
        </c:spPr>
      </c:pivotFmt>
      <c:pivotFmt>
        <c:idx val="3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8"/>
        <c:spPr>
          <a:solidFill>
            <a:schemeClr val="accent2"/>
          </a:solidFill>
        </c:spPr>
      </c:pivotFmt>
      <c:pivotFmt>
        <c:idx val="39"/>
        <c:spPr>
          <a:solidFill>
            <a:schemeClr val="accent2"/>
          </a:solidFill>
        </c:spPr>
      </c:pivotFmt>
      <c:pivotFmt>
        <c:idx val="40"/>
        <c:spPr>
          <a:solidFill>
            <a:schemeClr val="accent2"/>
          </a:solidFill>
        </c:spPr>
      </c:pivotFmt>
      <c:pivotFmt>
        <c:idx val="41"/>
        <c:spPr>
          <a:solidFill>
            <a:schemeClr val="accent2"/>
          </a:solidFill>
        </c:spPr>
      </c:pivotFmt>
      <c:pivotFmt>
        <c:idx val="42"/>
        <c:spPr>
          <a:solidFill>
            <a:schemeClr val="accent2"/>
          </a:solidFill>
        </c:spPr>
      </c:pivotFmt>
      <c:pivotFmt>
        <c:idx val="43"/>
        <c:spPr>
          <a:solidFill>
            <a:schemeClr val="accent2"/>
          </a:solidFill>
        </c:spPr>
      </c:pivotFmt>
      <c:pivotFmt>
        <c:idx val="44"/>
        <c:spPr>
          <a:solidFill>
            <a:schemeClr val="accent2"/>
          </a:solidFill>
        </c:spPr>
      </c:pivotFmt>
      <c:pivotFmt>
        <c:idx val="45"/>
        <c:spPr>
          <a:solidFill>
            <a:schemeClr val="accent2"/>
          </a:solidFill>
        </c:spPr>
      </c:pivotFmt>
      <c:pivotFmt>
        <c:idx val="46"/>
        <c:spPr>
          <a:solidFill>
            <a:schemeClr val="accent2"/>
          </a:solidFill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Plan15!$B$3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Plan15!$A$4:$A$21</c:f>
              <c:strCache>
                <c:ptCount val="18"/>
                <c:pt idx="0">
                  <c:v>SH 2207 </c:v>
                </c:pt>
                <c:pt idx="1">
                  <c:v>SH 2207  </c:v>
                </c:pt>
                <c:pt idx="2">
                  <c:v>SH 2828 </c:v>
                </c:pt>
                <c:pt idx="3">
                  <c:v>SH 2828  </c:v>
                </c:pt>
                <c:pt idx="4">
                  <c:v>SH 2932.99 </c:v>
                </c:pt>
                <c:pt idx="5">
                  <c:v>SH 2932.99  </c:v>
                </c:pt>
                <c:pt idx="6">
                  <c:v>SH 3307.49  </c:v>
                </c:pt>
                <c:pt idx="7">
                  <c:v>SH 3307.49 </c:v>
                </c:pt>
                <c:pt idx="8">
                  <c:v>SH 3402  </c:v>
                </c:pt>
                <c:pt idx="9">
                  <c:v>SH 3402 </c:v>
                </c:pt>
                <c:pt idx="10">
                  <c:v>SH 3808.91  </c:v>
                </c:pt>
                <c:pt idx="11">
                  <c:v>SH 3808.91 </c:v>
                </c:pt>
                <c:pt idx="12">
                  <c:v>SH 3808.94  </c:v>
                </c:pt>
                <c:pt idx="13">
                  <c:v>SH 3808.94 </c:v>
                </c:pt>
                <c:pt idx="14">
                  <c:v>SH 3808.99  </c:v>
                </c:pt>
                <c:pt idx="15">
                  <c:v>SH 3808.99 </c:v>
                </c:pt>
                <c:pt idx="16">
                  <c:v>SH 3810.10  </c:v>
                </c:pt>
                <c:pt idx="17">
                  <c:v>SH 3810.10 </c:v>
                </c:pt>
              </c:strCache>
            </c:strRef>
          </c:cat>
          <c:val>
            <c:numRef>
              <c:f>Plan15!$B$4:$B$21</c:f>
              <c:numCache>
                <c:formatCode>_-* #,##0_-;\-* #,##0_-;_-* "-"??_-;_-@_-</c:formatCode>
                <c:ptCount val="18"/>
                <c:pt idx="0">
                  <c:v>72315874.00999999</c:v>
                </c:pt>
                <c:pt idx="1">
                  <c:v>60231941.210000008</c:v>
                </c:pt>
                <c:pt idx="2">
                  <c:v>2246113.1399999997</c:v>
                </c:pt>
                <c:pt idx="3">
                  <c:v>1179091.27</c:v>
                </c:pt>
                <c:pt idx="4">
                  <c:v>15252559.42</c:v>
                </c:pt>
                <c:pt idx="5">
                  <c:v>1836767.2200000004</c:v>
                </c:pt>
                <c:pt idx="6">
                  <c:v>11086421.030000003</c:v>
                </c:pt>
                <c:pt idx="7">
                  <c:v>4230911.410000002</c:v>
                </c:pt>
                <c:pt idx="8">
                  <c:v>134383263.6399999</c:v>
                </c:pt>
                <c:pt idx="9">
                  <c:v>70284192.38000001</c:v>
                </c:pt>
                <c:pt idx="10">
                  <c:v>96592091.11999999</c:v>
                </c:pt>
                <c:pt idx="11">
                  <c:v>66136130.820000023</c:v>
                </c:pt>
                <c:pt idx="12">
                  <c:v>13920872.109999975</c:v>
                </c:pt>
                <c:pt idx="13">
                  <c:v>10681240.630000003</c:v>
                </c:pt>
                <c:pt idx="14">
                  <c:v>13337875.110000003</c:v>
                </c:pt>
                <c:pt idx="15">
                  <c:v>6070457.46</c:v>
                </c:pt>
                <c:pt idx="16">
                  <c:v>3147582.1</c:v>
                </c:pt>
                <c:pt idx="17">
                  <c:v>902875.87999999989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72667136"/>
        <c:axId val="72668672"/>
      </c:barChart>
      <c:catAx>
        <c:axId val="72667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72668672"/>
        <c:crosses val="autoZero"/>
        <c:auto val="1"/>
        <c:lblAlgn val="ctr"/>
        <c:lblOffset val="100"/>
        <c:noMultiLvlLbl val="0"/>
      </c:catAx>
      <c:valAx>
        <c:axId val="72668672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7266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976311</xdr:colOff>
      <xdr:row>2</xdr:row>
      <xdr:rowOff>152399</xdr:rowOff>
    </xdr:from>
    <xdr:to>
      <xdr:col>10</xdr:col>
      <xdr:colOff>695325</xdr:colOff>
      <xdr:row>31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3</xdr:row>
      <xdr:rowOff>66675</xdr:rowOff>
    </xdr:from>
    <xdr:to>
      <xdr:col>11</xdr:col>
      <xdr:colOff>1171575</xdr:colOff>
      <xdr:row>36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123825</xdr:rowOff>
    </xdr:from>
    <xdr:to>
      <xdr:col>10</xdr:col>
      <xdr:colOff>176214</xdr:colOff>
      <xdr:row>41</xdr:row>
      <xdr:rowOff>171451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57150</xdr:rowOff>
    </xdr:from>
    <xdr:to>
      <xdr:col>2</xdr:col>
      <xdr:colOff>521759</xdr:colOff>
      <xdr:row>13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aí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í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" y="571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slicer. Os slicers podem ser usados, no mínimo, no Excel 2010.
Caso a forma tenha sido modificada em uma versão anterior do Excel, ou a pasta de trabalho tenha sido salva no Excel 2003 ou
anterior, o slicer não poderá ser usado.</a:t>
              </a:r>
            </a:p>
          </xdr:txBody>
        </xdr:sp>
      </mc:Fallback>
    </mc:AlternateContent>
    <xdr:clientData/>
  </xdr:twoCellAnchor>
  <xdr:twoCellAnchor>
    <xdr:from>
      <xdr:col>10</xdr:col>
      <xdr:colOff>268046</xdr:colOff>
      <xdr:row>13</xdr:row>
      <xdr:rowOff>116128</xdr:rowOff>
    </xdr:from>
    <xdr:to>
      <xdr:col>26</xdr:col>
      <xdr:colOff>231006</xdr:colOff>
      <xdr:row>41</xdr:row>
      <xdr:rowOff>141981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ena" refreshedDate="42703.428820486108" createdVersion="4" refreshedVersion="4" minRefreshableVersion="3" recordCount="73">
  <cacheSource type="worksheet">
    <worksheetSource ref="A1:AE74" sheet="Tabela"/>
  </cacheSource>
  <cacheFields count="31">
    <cacheField name="País" numFmtId="0">
      <sharedItems count="73">
        <s v="África do Sul"/>
        <s v="Alemanha"/>
        <s v="Argentina"/>
        <s v="Aruba"/>
        <s v="Austrália"/>
        <s v="Áustria"/>
        <s v="Bélgica"/>
        <s v="Bolívia"/>
        <s v="Brasil"/>
        <s v="Bulgária"/>
        <s v="Canadá"/>
        <s v="Chile"/>
        <s v="China"/>
        <s v="Cingapura"/>
        <s v="Colômbia"/>
        <s v="Coreia do Norte"/>
        <s v="Coreia do Sul"/>
        <s v="Costa Rica"/>
        <s v="Dinamarca"/>
        <s v="El Salvador"/>
        <s v="Emirados Árabes Unidos"/>
        <s v="Equador"/>
        <s v="Eslováquia"/>
        <s v="Eslovênia"/>
        <s v="Espanha"/>
        <s v="EUA"/>
        <s v="Filipinas"/>
        <s v="Finlândia"/>
        <s v="França"/>
        <s v="Grécia"/>
        <s v="Guatemala"/>
        <s v="Holanda"/>
        <s v="Honduras"/>
        <s v="Hong Kong"/>
        <s v="Hungria"/>
        <s v="Índia"/>
        <s v="Indonésia"/>
        <s v="Irlanda"/>
        <s v="Israel"/>
        <s v="Itália"/>
        <s v="Japão"/>
        <s v="Jordânia"/>
        <s v="Líbano"/>
        <s v="Luxemburgo"/>
        <s v="Malásia"/>
        <s v="México"/>
        <s v="Não informado"/>
        <s v="Noruega"/>
        <s v="Nova Zelândia"/>
        <s v="Panamá"/>
        <s v="Peru"/>
        <s v="Polônia"/>
        <s v="Porto Rico"/>
        <s v="Portugal"/>
        <s v="Reino Unido"/>
        <s v="Rep. Dominicana"/>
        <s v="Rep. Tcheca"/>
        <s v="Romêna"/>
        <s v="Rússia"/>
        <s v="Suécia"/>
        <s v="Suíça"/>
        <s v="Tailândia"/>
        <s v="Taiwan"/>
        <s v="Trinidad e Tobago"/>
        <s v="Turquia"/>
        <s v="Uruguai"/>
        <s v="Venezuela"/>
        <s v="Vietnã"/>
        <s v="Z.F. Barranquilla"/>
        <s v="Z.F. Cartagena"/>
        <s v="Z.F. Cayena"/>
        <s v="Z.F. Pacífico"/>
        <s v="Z.F. Rionegro"/>
      </sharedItems>
    </cacheField>
    <cacheField name="3304.99" numFmtId="164">
      <sharedItems containsSemiMixedTypes="0" containsString="0" containsNumber="1" minValue="0" maxValue="18025555.489999998"/>
    </cacheField>
    <cacheField name="Peru SH 3304.99" numFmtId="43">
      <sharedItems containsSemiMixedTypes="0" containsString="0" containsNumber="1" minValue="0" maxValue="17797781.700000033"/>
    </cacheField>
    <cacheField name="3305" numFmtId="164">
      <sharedItems containsSemiMixedTypes="0" containsString="0" containsNumber="1" minValue="0" maxValue="51037391.230000012"/>
    </cacheField>
    <cacheField name="Peru SH 3305" numFmtId="43">
      <sharedItems containsSemiMixedTypes="0" containsString="0" containsNumber="1" minValue="0" maxValue="59396611.370000318"/>
    </cacheField>
    <cacheField name="3307.10" numFmtId="164">
      <sharedItems containsSemiMixedTypes="0" containsString="0" containsNumber="1" minValue="0" maxValue="14299191.939999985"/>
    </cacheField>
    <cacheField name="Peru SH 3307.10" numFmtId="0">
      <sharedItems containsSemiMixedTypes="0" containsString="0" containsNumber="1" minValue="0" maxValue="893826.18"/>
    </cacheField>
    <cacheField name="3307.20" numFmtId="164">
      <sharedItems containsSemiMixedTypes="0" containsString="0" containsNumber="1" minValue="0" maxValue="6029237.8999999836"/>
    </cacheField>
    <cacheField name="Peru SH 3307.20" numFmtId="43">
      <sharedItems containsSemiMixedTypes="0" containsString="0" containsNumber="1" minValue="0" maxValue="10533445.680000005"/>
    </cacheField>
    <cacheField name="3307.30" numFmtId="164">
      <sharedItems containsSemiMixedTypes="0" containsString="0" containsNumber="1" minValue="0" maxValue="128923.55999999998"/>
    </cacheField>
    <cacheField name="Peru SH 3307.30" numFmtId="43">
      <sharedItems containsSemiMixedTypes="0" containsString="0" containsNumber="1" minValue="0" maxValue="89138.200000000041"/>
    </cacheField>
    <cacheField name="3401" numFmtId="164">
      <sharedItems containsSemiMixedTypes="0" containsString="0" containsNumber="1" minValue="0" maxValue="7586608.3800000018"/>
    </cacheField>
    <cacheField name="Peru SH 3401" numFmtId="43">
      <sharedItems containsSemiMixedTypes="0" containsString="0" containsNumber="1" minValue="0" maxValue="32795781.539999984"/>
    </cacheField>
    <cacheField name="SH 2207" numFmtId="0">
      <sharedItems containsSemiMixedTypes="0" containsString="0" containsNumber="1" minValue="0" maxValue="20419501.34999999"/>
    </cacheField>
    <cacheField name="Peru SH 2207" numFmtId="43">
      <sharedItems containsSemiMixedTypes="0" containsString="0" containsNumber="1" minValue="0" maxValue="53052142.590000011"/>
    </cacheField>
    <cacheField name="SH 2828" numFmtId="0">
      <sharedItems containsSemiMixedTypes="0" containsString="0" containsNumber="1" minValue="0" maxValue="2084254.7600000002"/>
    </cacheField>
    <cacheField name="Peru SH 2828" numFmtId="43">
      <sharedItems containsSemiMixedTypes="0" containsString="0" containsNumber="1" minValue="0" maxValue="421759.16999999987"/>
    </cacheField>
    <cacheField name="SH 2932.99" numFmtId="0">
      <sharedItems containsSemiMixedTypes="0" containsString="0" containsNumber="1" minValue="0" maxValue="4157496.7199999997"/>
    </cacheField>
    <cacheField name="Peru SH 2932.99" numFmtId="43">
      <sharedItems containsSemiMixedTypes="0" containsString="0" containsNumber="1" minValue="0" maxValue="1070462.6500000004"/>
    </cacheField>
    <cacheField name="SH 3307.49" numFmtId="0">
      <sharedItems containsSemiMixedTypes="0" containsString="0" containsNumber="1" minValue="0" maxValue="4375751.0300000012"/>
    </cacheField>
    <cacheField name="Peru SH 3307.49" numFmtId="43">
      <sharedItems containsSemiMixedTypes="0" containsString="0" containsNumber="1" minValue="0" maxValue="1563967.0500000019"/>
    </cacheField>
    <cacheField name="SH 3402" numFmtId="0">
      <sharedItems containsSemiMixedTypes="0" containsString="0" containsNumber="1" minValue="0" maxValue="43801815.079999946"/>
    </cacheField>
    <cacheField name="Peru SH 3402" numFmtId="43">
      <sharedItems containsSemiMixedTypes="0" containsString="0" containsNumber="1" minValue="0" maxValue="14125341.340000004"/>
    </cacheField>
    <cacheField name="SH 3808.91" numFmtId="0">
      <sharedItems containsSemiMixedTypes="0" containsString="0" containsNumber="1" minValue="0" maxValue="26311733.690000009"/>
    </cacheField>
    <cacheField name="Peru SH 3808.91" numFmtId="43">
      <sharedItems containsSemiMixedTypes="0" containsString="0" containsNumber="1" minValue="0" maxValue="19136677.23"/>
    </cacheField>
    <cacheField name="SH 3808.94" numFmtId="0">
      <sharedItems containsSemiMixedTypes="0" containsString="0" containsNumber="1" minValue="0" maxValue="4530830.6299999775"/>
    </cacheField>
    <cacheField name="Peru SH 3808.94" numFmtId="43">
      <sharedItems containsSemiMixedTypes="0" containsString="0" containsNumber="1" minValue="0" maxValue="1850364.56"/>
    </cacheField>
    <cacheField name="SH 3808.99" numFmtId="0">
      <sharedItems containsSemiMixedTypes="0" containsString="0" containsNumber="1" minValue="0" maxValue="2181634.6800000002"/>
    </cacheField>
    <cacheField name="Peru SH 3808.99" numFmtId="43">
      <sharedItems containsSemiMixedTypes="0" containsString="0" containsNumber="1" minValue="0" maxValue="1186189.1499999997"/>
    </cacheField>
    <cacheField name="SH 3810.10" numFmtId="0">
      <sharedItems containsSemiMixedTypes="0" containsString="0" containsNumber="1" minValue="0" maxValue="1693941.0399999993"/>
    </cacheField>
    <cacheField name="Peru SH 3810.10" numFmtId="43">
      <sharedItems containsSemiMixedTypes="0" containsString="0" containsNumber="1" minValue="0" maxValue="220053.0899999999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x v="0"/>
    <n v="133289.13"/>
    <n v="0"/>
    <n v="0"/>
    <n v="0"/>
    <n v="0"/>
    <n v="0"/>
    <n v="0"/>
    <n v="43829.52"/>
    <n v="0"/>
    <n v="0"/>
    <n v="0"/>
    <n v="0"/>
    <n v="0"/>
    <n v="0"/>
    <n v="28774.3"/>
    <n v="0"/>
    <n v="0"/>
    <n v="0"/>
    <n v="0"/>
    <n v="0"/>
    <n v="519422.24"/>
    <n v="88019.540000000008"/>
    <n v="179709"/>
    <n v="0"/>
    <n v="127092.71999999999"/>
    <n v="0"/>
    <n v="0"/>
    <n v="0"/>
    <n v="0"/>
    <n v="0"/>
  </r>
  <r>
    <x v="1"/>
    <n v="1217569.77"/>
    <n v="1469297.6000000043"/>
    <n v="1150832.5200000005"/>
    <n v="936424.84999999974"/>
    <n v="147614.40999999997"/>
    <n v="110962.48000000004"/>
    <n v="1101393.8799999994"/>
    <n v="1136872.1599999999"/>
    <n v="13039"/>
    <n v="942.17"/>
    <n v="486962.77"/>
    <n v="516799.62999999995"/>
    <n v="175803.62000000002"/>
    <n v="51140.19000000001"/>
    <n v="798.75"/>
    <n v="14573.77"/>
    <n v="3610554.3300000005"/>
    <n v="395761.86000000004"/>
    <n v="7319.1"/>
    <n v="610"/>
    <n v="12535787.229999997"/>
    <n v="6358908.9899999984"/>
    <n v="7088485.04"/>
    <n v="9510431.3000000026"/>
    <n v="672882.03"/>
    <n v="219832.28000000003"/>
    <n v="807260.72000000009"/>
    <n v="131369.13"/>
    <n v="43143.22"/>
    <n v="178891.38"/>
  </r>
  <r>
    <x v="2"/>
    <n v="1281024.6100000001"/>
    <n v="1306868.2499999986"/>
    <n v="646325.91000000015"/>
    <n v="3747388.9699999955"/>
    <n v="1623652.8199999998"/>
    <n v="893826.18"/>
    <n v="5260944.0900000045"/>
    <n v="10533445.680000005"/>
    <n v="128923.55999999998"/>
    <n v="88105.11000000003"/>
    <n v="177456"/>
    <n v="2222966.1399999992"/>
    <n v="0"/>
    <n v="0"/>
    <n v="0"/>
    <n v="0"/>
    <n v="0"/>
    <n v="680.3"/>
    <n v="31414.610000000004"/>
    <n v="505650.49999999983"/>
    <n v="646300.0299999998"/>
    <n v="3374321.2600000012"/>
    <n v="3421759.5599999977"/>
    <n v="3342085.1399999983"/>
    <n v="236503.1"/>
    <n v="978643.02999999991"/>
    <n v="38427.03"/>
    <n v="689195.74"/>
    <n v="14850.6"/>
    <n v="0"/>
  </r>
  <r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042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43.58"/>
    <n v="869496.69"/>
    <n v="0"/>
    <n v="0"/>
    <n v="0"/>
    <n v="0"/>
    <n v="0"/>
    <n v="0"/>
    <n v="0"/>
    <n v="0"/>
  </r>
  <r>
    <x v="5"/>
    <n v="59811.05"/>
    <n v="30599.899999999998"/>
    <n v="0"/>
    <n v="0"/>
    <n v="0"/>
    <n v="0"/>
    <n v="0"/>
    <n v="0"/>
    <n v="0"/>
    <n v="0"/>
    <n v="0"/>
    <n v="0"/>
    <n v="0"/>
    <n v="0"/>
    <n v="0"/>
    <n v="0"/>
    <n v="425"/>
    <n v="0"/>
    <n v="0"/>
    <n v="0"/>
    <n v="491896.08999999997"/>
    <n v="0"/>
    <n v="1293946.3700000001"/>
    <n v="1023281.1100000001"/>
    <n v="141.16999999999999"/>
    <n v="0"/>
    <n v="0"/>
    <n v="0"/>
    <n v="0"/>
    <n v="0"/>
  </r>
  <r>
    <x v="6"/>
    <n v="806355.85"/>
    <n v="198288.67999999996"/>
    <n v="18974.18"/>
    <n v="0"/>
    <n v="1969.46"/>
    <n v="0"/>
    <n v="0"/>
    <n v="0"/>
    <n v="0"/>
    <n v="6663.4500000000007"/>
    <n v="2793.82"/>
    <n v="1437.33"/>
    <n v="0"/>
    <n v="0"/>
    <n v="0"/>
    <n v="0"/>
    <n v="3977.12"/>
    <n v="12687.41"/>
    <n v="0"/>
    <n v="0"/>
    <n v="2138028.21"/>
    <n v="1139710.68"/>
    <n v="350178.60000000003"/>
    <n v="664502.45000000007"/>
    <n v="445990.25999999989"/>
    <n v="505025.74"/>
    <n v="0"/>
    <n v="199055.15"/>
    <n v="22180.309999999998"/>
    <n v="31.75"/>
  </r>
  <r>
    <x v="7"/>
    <n v="0"/>
    <n v="0"/>
    <n v="52044.54"/>
    <n v="2492973.6299999994"/>
    <n v="0"/>
    <n v="0"/>
    <n v="0"/>
    <n v="0"/>
    <n v="0"/>
    <n v="0"/>
    <n v="0"/>
    <n v="0"/>
    <n v="20419501.34999999"/>
    <n v="4786375.4099999964"/>
    <n v="0"/>
    <n v="0"/>
    <n v="0"/>
    <n v="0"/>
    <n v="0"/>
    <n v="0"/>
    <n v="0"/>
    <n v="0"/>
    <n v="0"/>
    <n v="0"/>
    <n v="0"/>
    <n v="0"/>
    <n v="0"/>
    <n v="0"/>
    <n v="1630.93"/>
    <n v="0"/>
  </r>
  <r>
    <x v="8"/>
    <n v="7367424.29"/>
    <n v="4611666.6199999964"/>
    <n v="13522766.379999986"/>
    <n v="11160675.169999987"/>
    <n v="130955.47999999994"/>
    <n v="105439.31999999999"/>
    <n v="5165620.2300000004"/>
    <n v="4598870.8199999966"/>
    <n v="0"/>
    <n v="0"/>
    <n v="7368734.1400000071"/>
    <n v="9310328.2200000063"/>
    <n v="4890021.46"/>
    <n v="33455"/>
    <n v="72.25"/>
    <n v="20503.21"/>
    <n v="60876.509999999995"/>
    <n v="11250.02"/>
    <n v="1631.6799999999998"/>
    <n v="18005.23"/>
    <n v="11044578.749999993"/>
    <n v="2942027.3400000003"/>
    <n v="3008485.44"/>
    <n v="803200.07000000007"/>
    <n v="722276.86999999988"/>
    <n v="596698.16999999981"/>
    <n v="898573.66999999993"/>
    <n v="533108.34000000008"/>
    <n v="307790.23"/>
    <n v="175906.93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61.9"/>
    <n v="0"/>
    <n v="36533.599999999999"/>
    <n v="0"/>
    <n v="1789"/>
    <n v="0"/>
    <n v="1.25"/>
    <n v="0"/>
    <n v="0"/>
    <n v="0"/>
    <n v="0"/>
    <n v="0"/>
    <n v="0"/>
    <n v="0"/>
  </r>
  <r>
    <x v="10"/>
    <n v="2387271.52"/>
    <n v="974881.45000000228"/>
    <n v="51841.640000000007"/>
    <n v="233097.97"/>
    <n v="47469.869999999995"/>
    <n v="0"/>
    <n v="5584387.5099999998"/>
    <n v="87705.849999999977"/>
    <n v="832.74"/>
    <n v="849.42000000000007"/>
    <n v="402930.85999999993"/>
    <n v="50049.069999999992"/>
    <n v="83661.61"/>
    <n v="111800.79"/>
    <n v="0"/>
    <n v="0"/>
    <n v="1400"/>
    <n v="0"/>
    <n v="392063.03999999992"/>
    <n v="154330.54000000004"/>
    <n v="889764.23999999953"/>
    <n v="37702.30999999999"/>
    <n v="25145.99"/>
    <n v="3332"/>
    <n v="0"/>
    <n v="236494.8"/>
    <n v="0"/>
    <n v="2213.6"/>
    <n v="218990.77999999994"/>
    <n v="91678.98"/>
  </r>
  <r>
    <x v="11"/>
    <n v="2367723.2400000002"/>
    <n v="2400690.6300000004"/>
    <n v="115494.67"/>
    <n v="2064348.0699999973"/>
    <n v="47598.68"/>
    <n v="68558.349999999991"/>
    <n v="767066.7100000002"/>
    <n v="2264983.88"/>
    <n v="0"/>
    <n v="0"/>
    <n v="130401.82"/>
    <n v="1498198.1200000003"/>
    <n v="0"/>
    <n v="0"/>
    <n v="0"/>
    <n v="0"/>
    <n v="0"/>
    <n v="0"/>
    <n v="0"/>
    <n v="16525.920000000002"/>
    <n v="306726.28999999998"/>
    <n v="1359415.1600000006"/>
    <n v="1604828.1000000003"/>
    <n v="1425301.6500000004"/>
    <n v="14808.8"/>
    <n v="890576.32"/>
    <n v="94810.150000000009"/>
    <n v="483654.95999999996"/>
    <n v="100213.91000000002"/>
    <n v="892.5"/>
  </r>
  <r>
    <x v="12"/>
    <n v="1547180.12"/>
    <n v="378133.70999999985"/>
    <n v="537162.18999999994"/>
    <n v="850319.33999999985"/>
    <n v="257576.36"/>
    <n v="4379.0599999999995"/>
    <n v="0"/>
    <n v="0"/>
    <n v="1609.5"/>
    <n v="11548.529999999999"/>
    <n v="2082810.8399999994"/>
    <n v="1340867.9200000004"/>
    <n v="4872223.5"/>
    <n v="747075.84000000008"/>
    <n v="0"/>
    <n v="0"/>
    <n v="3146518.0100000007"/>
    <n v="1070462.6500000004"/>
    <n v="836272.38000000024"/>
    <n v="338815.37000000023"/>
    <n v="5622228.6399999997"/>
    <n v="4631173.2799999956"/>
    <n v="14643315.869999988"/>
    <n v="19136677.23"/>
    <n v="1679068.95"/>
    <n v="773624.08999999973"/>
    <n v="1342938.1600000001"/>
    <n v="1186189.1499999997"/>
    <n v="11638.54"/>
    <n v="14273.3"/>
  </r>
  <r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35277.880000000005"/>
    <n v="0"/>
    <n v="0"/>
    <n v="1004922.8799999998"/>
    <n v="48982.539999999986"/>
    <n v="0"/>
    <n v="94761.99"/>
    <n v="49035.91"/>
    <n v="1913.66"/>
    <n v="0"/>
    <n v="0"/>
    <n v="0"/>
    <n v="0"/>
  </r>
  <r>
    <x v="14"/>
    <n v="12462.45"/>
    <n v="17797781.700000033"/>
    <n v="4527.1899999999996"/>
    <n v="27321481.719999928"/>
    <n v="0"/>
    <n v="394535.73000000004"/>
    <n v="177695.76"/>
    <n v="3337019.3899999978"/>
    <n v="0"/>
    <n v="0"/>
    <n v="27101.32"/>
    <n v="32795781.539999984"/>
    <n v="0"/>
    <n v="0"/>
    <n v="0"/>
    <n v="0"/>
    <n v="0"/>
    <n v="0"/>
    <n v="459.99"/>
    <n v="233759.36999999994"/>
    <n v="4101.01"/>
    <n v="8627055.5700000022"/>
    <n v="447832.30000000005"/>
    <n v="5914703.2400000049"/>
    <n v="0"/>
    <n v="817917.53000000014"/>
    <n v="0"/>
    <n v="578235.68999999994"/>
    <n v="0"/>
    <n v="0"/>
  </r>
  <r>
    <x v="15"/>
    <n v="9043.4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209938.59"/>
    <n v="169520.89"/>
    <n v="0"/>
    <n v="6031.81"/>
    <n v="0"/>
    <n v="0"/>
    <n v="0"/>
    <n v="0"/>
    <n v="0"/>
    <n v="0"/>
    <n v="14200.93"/>
    <n v="0"/>
    <n v="0"/>
    <n v="0"/>
    <n v="0"/>
    <n v="0"/>
    <n v="19.190000000000001"/>
    <n v="6651.96"/>
    <n v="0"/>
    <n v="0"/>
    <n v="447120.35000000003"/>
    <n v="828095.31"/>
    <n v="61287.02"/>
    <n v="22854.62"/>
    <n v="3686.78"/>
    <n v="8774.99"/>
    <n v="12745"/>
    <n v="0"/>
    <n v="59795.08"/>
    <n v="4415.41"/>
  </r>
  <r>
    <x v="17"/>
    <n v="0"/>
    <n v="46935.66"/>
    <n v="0"/>
    <n v="0"/>
    <n v="0"/>
    <n v="0"/>
    <n v="0"/>
    <n v="0"/>
    <n v="0"/>
    <n v="0"/>
    <n v="0"/>
    <n v="0"/>
    <n v="1824492.37"/>
    <n v="0"/>
    <n v="0"/>
    <n v="0"/>
    <n v="0"/>
    <n v="0"/>
    <n v="0"/>
    <n v="0"/>
    <n v="975226.34999999986"/>
    <n v="9682.7000000000007"/>
    <n v="1154116.5799999998"/>
    <n v="115170"/>
    <n v="232306"/>
    <n v="0"/>
    <n v="1858484.7099999997"/>
    <n v="0"/>
    <n v="74456.800000000003"/>
    <n v="0"/>
  </r>
  <r>
    <x v="18"/>
    <n v="18691.669999999998"/>
    <n v="7123.2699999999995"/>
    <n v="0"/>
    <n v="0"/>
    <n v="0"/>
    <n v="0"/>
    <n v="0"/>
    <n v="17551.11"/>
    <n v="0"/>
    <n v="0"/>
    <n v="0"/>
    <n v="0"/>
    <n v="0"/>
    <n v="0"/>
    <n v="0"/>
    <n v="0"/>
    <n v="370.82"/>
    <n v="2186.0100000000002"/>
    <n v="0"/>
    <n v="0"/>
    <n v="66606.260000000009"/>
    <n v="443012.89000000019"/>
    <n v="3394858.85"/>
    <n v="669770.32000000007"/>
    <n v="0"/>
    <n v="0"/>
    <n v="333772.45999999996"/>
    <n v="0"/>
    <n v="767.91"/>
    <n v="0"/>
  </r>
  <r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868.70000000007"/>
    <n v="0"/>
    <n v="0"/>
    <n v="0"/>
    <n v="0"/>
    <n v="0"/>
    <n v="0"/>
    <n v="0"/>
    <n v="0"/>
    <n v="0"/>
  </r>
  <r>
    <x v="20"/>
    <n v="0"/>
    <n v="0"/>
    <n v="0"/>
    <n v="0"/>
    <n v="0"/>
    <n v="0"/>
    <n v="30208.799999999999"/>
    <n v="0"/>
    <n v="0"/>
    <n v="0"/>
    <n v="0"/>
    <n v="0"/>
    <n v="0"/>
    <n v="0"/>
    <n v="0"/>
    <n v="0"/>
    <n v="0"/>
    <n v="0"/>
    <n v="0"/>
    <n v="0"/>
    <n v="8792.9900000000016"/>
    <n v="0"/>
    <n v="0"/>
    <n v="0"/>
    <n v="0"/>
    <n v="0"/>
    <n v="0"/>
    <n v="0"/>
    <n v="0"/>
    <n v="0"/>
  </r>
  <r>
    <x v="21"/>
    <n v="138780.94"/>
    <n v="24554.11"/>
    <n v="30938.48"/>
    <n v="74774.40999999996"/>
    <n v="0"/>
    <n v="0"/>
    <n v="124068.82"/>
    <n v="15704.4"/>
    <n v="0"/>
    <n v="0"/>
    <n v="1219696.7800000005"/>
    <n v="196114.48"/>
    <n v="18943874.060000002"/>
    <n v="1439100.4500000002"/>
    <n v="0"/>
    <n v="0"/>
    <n v="0"/>
    <n v="0"/>
    <n v="0"/>
    <n v="12473.459999999995"/>
    <n v="7172533.25"/>
    <n v="4090363.6700000004"/>
    <n v="102285.68000000001"/>
    <n v="189003.78"/>
    <n v="272840.15000000002"/>
    <n v="7469.3700000000008"/>
    <n v="485266.13999999996"/>
    <n v="0"/>
    <n v="0"/>
    <n v="0"/>
  </r>
  <r>
    <x v="22"/>
    <n v="0"/>
    <n v="0"/>
    <n v="200844.46999999997"/>
    <n v="8850.34"/>
    <n v="0"/>
    <n v="0"/>
    <n v="0"/>
    <n v="0"/>
    <n v="0"/>
    <n v="0"/>
    <n v="0"/>
    <n v="0"/>
    <n v="0"/>
    <n v="10"/>
    <n v="0"/>
    <n v="0"/>
    <n v="0"/>
    <n v="39.380000000000003"/>
    <n v="0"/>
    <n v="0"/>
    <n v="0"/>
    <n v="0"/>
    <n v="0"/>
    <n v="0"/>
    <n v="0"/>
    <n v="0"/>
    <n v="0"/>
    <n v="0"/>
    <n v="0"/>
    <n v="0"/>
  </r>
  <r>
    <x v="23"/>
    <n v="0"/>
    <n v="0"/>
    <n v="19499.920000000002"/>
    <n v="459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16.5"/>
    <n v="0"/>
    <n v="0"/>
  </r>
  <r>
    <x v="24"/>
    <n v="4742238.6900000004"/>
    <n v="3372277.909999989"/>
    <n v="3661063.4099999997"/>
    <n v="2341659.140000002"/>
    <n v="227877.49000000008"/>
    <n v="35432.01"/>
    <n v="548331.14999999991"/>
    <n v="246001.09999999998"/>
    <n v="7624.27"/>
    <n v="11651.07"/>
    <n v="999266.7300000001"/>
    <n v="440365.46000000025"/>
    <n v="21994.34"/>
    <n v="2821.83"/>
    <n v="34.25"/>
    <n v="191617.49"/>
    <n v="330985.31000000006"/>
    <n v="51501.349999999991"/>
    <n v="74045.180000000008"/>
    <n v="62089.939999999995"/>
    <n v="3434378.53"/>
    <n v="1284372.4799999997"/>
    <n v="126599.02"/>
    <n v="72783.790000000023"/>
    <n v="432572.43"/>
    <n v="1624576.9000000004"/>
    <n v="208214.19"/>
    <n v="627266.24"/>
    <n v="129344.91999999998"/>
    <n v="5943.3099999999995"/>
  </r>
  <r>
    <x v="25"/>
    <n v="18025555.489999998"/>
    <n v="5482251.3099999987"/>
    <n v="10614104.119999971"/>
    <n v="2449593.6300000111"/>
    <n v="701020.87000000023"/>
    <n v="182557.69999999998"/>
    <n v="6029237.8999999836"/>
    <n v="904684.21000000031"/>
    <n v="29684.82"/>
    <n v="70251.499999999985"/>
    <n v="6276731.7800000357"/>
    <n v="3599771.2200000021"/>
    <n v="4445373.5399999991"/>
    <n v="53052142.590000011"/>
    <n v="2084254.7600000002"/>
    <n v="421759.16999999987"/>
    <n v="4157496.7199999997"/>
    <n v="51192.66"/>
    <n v="4375751.0300000012"/>
    <n v="1563967.0500000019"/>
    <n v="43801815.079999946"/>
    <n v="14125341.340000004"/>
    <n v="26311733.690000009"/>
    <n v="16924315.739999998"/>
    <n v="4530830.6299999775"/>
    <n v="1850364.56"/>
    <n v="2181634.6800000002"/>
    <n v="670249.68999999994"/>
    <n v="1693941.0399999993"/>
    <n v="220053.08999999997"/>
  </r>
  <r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16.270000000004"/>
    <n v="421897.6399999999"/>
    <n v="0"/>
    <n v="0"/>
    <n v="0"/>
    <n v="0"/>
    <n v="0"/>
    <n v="0"/>
    <n v="0"/>
    <n v="0"/>
  </r>
  <r>
    <x v="27"/>
    <n v="0"/>
    <n v="0"/>
    <n v="0"/>
    <n v="0"/>
    <n v="0"/>
    <n v="0"/>
    <n v="0"/>
    <n v="0"/>
    <n v="0"/>
    <n v="0"/>
    <n v="0"/>
    <n v="0"/>
    <n v="0"/>
    <n v="0"/>
    <n v="0"/>
    <n v="544.56999999999994"/>
    <n v="0"/>
    <n v="0"/>
    <n v="0"/>
    <n v="0"/>
    <n v="461.84999999999997"/>
    <n v="30933.199999999997"/>
    <n v="0"/>
    <n v="0"/>
    <n v="0"/>
    <n v="0"/>
    <n v="0"/>
    <n v="0"/>
    <n v="0"/>
    <n v="6.71"/>
  </r>
  <r>
    <x v="28"/>
    <n v="15032877.279999999"/>
    <n v="6771042.790000028"/>
    <n v="1410106.590000001"/>
    <n v="488503.25000000012"/>
    <n v="143633.5"/>
    <n v="25143.33"/>
    <n v="104729.25"/>
    <n v="78707.310000000027"/>
    <n v="26043.97"/>
    <n v="89138.200000000041"/>
    <n v="918856.19999999902"/>
    <n v="82025.010000000024"/>
    <n v="759.81999999999994"/>
    <n v="5620.46"/>
    <n v="0"/>
    <n v="0"/>
    <n v="19432.349999999995"/>
    <n v="2438.4400000000005"/>
    <n v="47893.560000000005"/>
    <n v="1107.25"/>
    <n v="2001071.3200000008"/>
    <n v="464157.13"/>
    <n v="6346630.7000000011"/>
    <n v="548174.84"/>
    <n v="1062708.68"/>
    <n v="630848.07000000018"/>
    <n v="42588.959999999999"/>
    <n v="559414.85"/>
    <n v="43938.2"/>
    <n v="20706.169999999998"/>
  </r>
  <r>
    <x v="29"/>
    <n v="0"/>
    <n v="496174.64"/>
    <n v="3182.15"/>
    <n v="6912.9900000000016"/>
    <n v="0"/>
    <n v="0"/>
    <n v="0"/>
    <n v="1995.64"/>
    <n v="0"/>
    <n v="0"/>
    <n v="0"/>
    <n v="393.21"/>
    <n v="0"/>
    <n v="0"/>
    <n v="0"/>
    <n v="0"/>
    <n v="0"/>
    <n v="0"/>
    <n v="0"/>
    <n v="0"/>
    <n v="0"/>
    <n v="167.04"/>
    <n v="0"/>
    <n v="0"/>
    <n v="0"/>
    <n v="0"/>
    <n v="0"/>
    <n v="0"/>
    <n v="0"/>
    <n v="0"/>
  </r>
  <r>
    <x v="30"/>
    <n v="0"/>
    <n v="170383.93"/>
    <n v="52174.5"/>
    <n v="0"/>
    <n v="0"/>
    <n v="0"/>
    <n v="0"/>
    <n v="0"/>
    <n v="0"/>
    <n v="0"/>
    <n v="0"/>
    <n v="51400.59"/>
    <n v="0"/>
    <n v="0"/>
    <n v="0"/>
    <n v="0"/>
    <n v="0"/>
    <n v="0"/>
    <n v="0"/>
    <n v="13795.689999999999"/>
    <n v="8534.92"/>
    <n v="266708.63999999996"/>
    <n v="0"/>
    <n v="0"/>
    <n v="0"/>
    <n v="0"/>
    <n v="90885"/>
    <n v="45346.9"/>
    <n v="0"/>
    <n v="0"/>
  </r>
  <r>
    <x v="31"/>
    <n v="16896.900000000001"/>
    <n v="0"/>
    <n v="59851.15"/>
    <n v="0"/>
    <n v="0"/>
    <n v="0"/>
    <n v="0"/>
    <n v="0"/>
    <n v="0"/>
    <n v="0"/>
    <n v="1498466.4500000002"/>
    <n v="976900.08000000007"/>
    <n v="0"/>
    <n v="0"/>
    <n v="10289.65"/>
    <n v="0"/>
    <n v="0"/>
    <n v="0"/>
    <n v="0"/>
    <n v="0"/>
    <n v="493508.39"/>
    <n v="225099.22000000003"/>
    <n v="87383.709999999992"/>
    <n v="17432.260000000002"/>
    <n v="487159.86000000004"/>
    <n v="12938.74"/>
    <n v="71832.959999999992"/>
    <n v="16570.05"/>
    <n v="0"/>
    <n v="0"/>
  </r>
  <r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02.200000000004"/>
    <n v="0"/>
    <n v="0"/>
    <n v="0"/>
    <n v="3563.6"/>
    <n v="0"/>
    <n v="442929.45999999996"/>
    <n v="0"/>
    <n v="0"/>
    <n v="0"/>
  </r>
  <r>
    <x v="33"/>
    <n v="47753"/>
    <n v="0"/>
    <n v="23183.1"/>
    <n v="0"/>
    <n v="0"/>
    <n v="0"/>
    <n v="0"/>
    <n v="0"/>
    <n v="0"/>
    <n v="0"/>
    <n v="5228.8599999999997"/>
    <n v="0"/>
    <n v="0"/>
    <n v="0"/>
    <n v="35969"/>
    <n v="0"/>
    <n v="44702.17"/>
    <n v="16946.34"/>
    <n v="0"/>
    <n v="0"/>
    <n v="0"/>
    <n v="0"/>
    <n v="0"/>
    <n v="0"/>
    <n v="0"/>
    <n v="0"/>
    <n v="0"/>
    <n v="0"/>
    <n v="0"/>
    <n v="0"/>
  </r>
  <r>
    <x v="34"/>
    <n v="0"/>
    <n v="0"/>
    <n v="59894.39"/>
    <n v="3746.13"/>
    <n v="0"/>
    <n v="0"/>
    <n v="0"/>
    <n v="0"/>
    <n v="0"/>
    <n v="0"/>
    <n v="0"/>
    <n v="0"/>
    <n v="0"/>
    <n v="0"/>
    <n v="0"/>
    <n v="0"/>
    <n v="8400"/>
    <n v="0"/>
    <n v="180607.35999999999"/>
    <n v="8029.6399999999994"/>
    <n v="51082.590000000004"/>
    <n v="3410"/>
    <n v="0"/>
    <n v="0"/>
    <n v="0"/>
    <n v="0"/>
    <n v="125860"/>
    <n v="64346.05"/>
    <n v="0"/>
    <n v="0"/>
  </r>
  <r>
    <x v="35"/>
    <n v="225323.48"/>
    <n v="158550.43"/>
    <n v="27031.06"/>
    <n v="0"/>
    <n v="0"/>
    <n v="0"/>
    <n v="16447.2"/>
    <n v="0"/>
    <n v="0"/>
    <n v="49238.26"/>
    <n v="608.44000000000005"/>
    <n v="23435.599999999999"/>
    <n v="0"/>
    <n v="0"/>
    <n v="41409.82"/>
    <n v="364429.06000000006"/>
    <n v="407854.92000000004"/>
    <n v="103632.79000000001"/>
    <n v="35364"/>
    <n v="35509.120000000003"/>
    <n v="2274117.48"/>
    <n v="1322906.3999999997"/>
    <n v="2868024.4099999997"/>
    <n v="1254476.32"/>
    <n v="114168.81"/>
    <n v="130658.28000000001"/>
    <n v="76061.009999999995"/>
    <n v="20517.870000000003"/>
    <n v="655.11"/>
    <n v="0"/>
  </r>
  <r>
    <x v="36"/>
    <n v="0"/>
    <n v="0"/>
    <n v="0"/>
    <n v="0"/>
    <n v="0"/>
    <n v="0"/>
    <n v="0"/>
    <n v="922584.51000000036"/>
    <n v="0"/>
    <n v="0"/>
    <n v="1606226.65"/>
    <n v="143932.28999999998"/>
    <n v="0"/>
    <n v="0"/>
    <n v="0"/>
    <n v="0"/>
    <n v="0"/>
    <n v="0"/>
    <n v="0"/>
    <n v="0"/>
    <n v="56776.31"/>
    <n v="0"/>
    <n v="261518.07999999999"/>
    <n v="162136.12000000002"/>
    <n v="0"/>
    <n v="0"/>
    <n v="0"/>
    <n v="0"/>
    <n v="0"/>
    <n v="0"/>
  </r>
  <r>
    <x v="37"/>
    <n v="440727.19"/>
    <n v="244287.0600000002"/>
    <n v="3814.46"/>
    <n v="0"/>
    <n v="0"/>
    <n v="0"/>
    <n v="0"/>
    <n v="0"/>
    <n v="0"/>
    <n v="0"/>
    <n v="0"/>
    <n v="0"/>
    <n v="0"/>
    <n v="0"/>
    <n v="0"/>
    <n v="0"/>
    <n v="19468.86"/>
    <n v="16078.3"/>
    <n v="2358"/>
    <n v="0"/>
    <n v="8013.69"/>
    <n v="111385.83000000002"/>
    <n v="0"/>
    <n v="0"/>
    <n v="123414.59000000003"/>
    <n v="26877.809999999998"/>
    <n v="0"/>
    <n v="0"/>
    <n v="0"/>
    <n v="0"/>
  </r>
  <r>
    <x v="38"/>
    <n v="59912.66"/>
    <n v="245372.33999999994"/>
    <n v="210715.59"/>
    <n v="37282.26"/>
    <n v="0"/>
    <n v="0"/>
    <n v="0"/>
    <n v="0"/>
    <n v="0"/>
    <n v="0"/>
    <n v="1620291.7199999997"/>
    <n v="136563.99000000002"/>
    <n v="0"/>
    <n v="0"/>
    <n v="0"/>
    <n v="0"/>
    <n v="157944.04999999999"/>
    <n v="337.93"/>
    <n v="0"/>
    <n v="1942.2199999999998"/>
    <n v="171767.77000000002"/>
    <n v="0"/>
    <n v="231328.17999999996"/>
    <n v="274856.53999999998"/>
    <n v="0"/>
    <n v="3399.63"/>
    <n v="0"/>
    <n v="0"/>
    <n v="0"/>
    <n v="0"/>
  </r>
  <r>
    <x v="39"/>
    <n v="857643.96"/>
    <n v="589197.19000000053"/>
    <n v="2212857.4600000004"/>
    <n v="3845373.2599999798"/>
    <n v="584.88"/>
    <n v="519.55999999999995"/>
    <n v="344.47"/>
    <n v="190.52"/>
    <n v="94.39"/>
    <n v="0"/>
    <n v="11111.67"/>
    <n v="60031.250000000007"/>
    <n v="0"/>
    <n v="0"/>
    <n v="0"/>
    <n v="0"/>
    <n v="97198.640000000014"/>
    <n v="1954.04"/>
    <n v="0"/>
    <n v="13689.949999999999"/>
    <n v="1262076.6400000001"/>
    <n v="496940.96999999951"/>
    <n v="83572"/>
    <n v="291711.45"/>
    <n v="45864.33"/>
    <n v="27139.06"/>
    <n v="185672.57"/>
    <n v="4224.45"/>
    <n v="63410.189999999995"/>
    <n v="8972.7200000000012"/>
  </r>
  <r>
    <x v="40"/>
    <n v="86713.82"/>
    <n v="13261.660000000002"/>
    <n v="554505.49"/>
    <n v="0"/>
    <n v="199.53"/>
    <n v="0"/>
    <n v="0"/>
    <n v="0"/>
    <n v="0"/>
    <n v="0"/>
    <n v="167.4"/>
    <n v="13.67"/>
    <n v="0"/>
    <n v="0"/>
    <n v="24697.46"/>
    <n v="159551.5"/>
    <n v="0"/>
    <n v="49987.51"/>
    <n v="7344"/>
    <n v="32.769999999999996"/>
    <n v="495346.53999999986"/>
    <n v="335929.4499999999"/>
    <n v="3233146.9899999998"/>
    <n v="2453539.9900000002"/>
    <n v="12462.35"/>
    <n v="0"/>
    <n v="315782.88999999996"/>
    <n v="555.75"/>
    <n v="499.87"/>
    <n v="933.19999999999993"/>
  </r>
  <r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17.3"/>
    <n v="0"/>
    <n v="0"/>
    <n v="0"/>
    <n v="0"/>
    <n v="0"/>
  </r>
  <r>
    <x v="42"/>
    <n v="0"/>
    <n v="0"/>
    <n v="0"/>
    <n v="0"/>
    <n v="0"/>
    <n v="0"/>
    <n v="0"/>
    <n v="0"/>
    <n v="0"/>
    <n v="0"/>
    <n v="57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0"/>
    <n v="0"/>
    <n v="4320.6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0"/>
    <n v="471.88"/>
    <n v="27817.23"/>
    <n v="19070.72"/>
    <n v="0"/>
    <n v="0"/>
    <n v="0"/>
    <n v="0"/>
    <n v="0"/>
    <n v="0"/>
    <n v="5273.26"/>
    <n v="2202589.66"/>
    <n v="0"/>
    <n v="0"/>
    <n v="0"/>
    <n v="0"/>
    <n v="0"/>
    <n v="0"/>
    <n v="70055.609999999986"/>
    <n v="28801.61"/>
    <n v="155589.39000000001"/>
    <n v="140596.6"/>
    <n v="0"/>
    <n v="5616.5999999999995"/>
    <n v="0"/>
    <n v="0"/>
    <n v="0"/>
    <n v="0"/>
    <n v="0"/>
    <n v="0"/>
  </r>
  <r>
    <x v="45"/>
    <n v="8234353.4199999999"/>
    <n v="2892380.7399999993"/>
    <n v="51037391.230000012"/>
    <n v="59396611.370000318"/>
    <n v="14299191.939999985"/>
    <n v="141436.17000000004"/>
    <n v="0"/>
    <n v="4611011.3400000036"/>
    <n v="0"/>
    <n v="0"/>
    <n v="3748585.5700000003"/>
    <n v="4504906.5099999951"/>
    <n v="1334.92"/>
    <n v="2398.65"/>
    <n v="19812.900000000001"/>
    <n v="0"/>
    <n v="2491794.9799999995"/>
    <n v="527.52"/>
    <n v="2894422.3800000022"/>
    <n v="838574.20999999973"/>
    <n v="31886796.219999999"/>
    <n v="13725256.770000001"/>
    <n v="5418983.5600000015"/>
    <n v="24359.84"/>
    <n v="1078110.76"/>
    <n v="134896.48000000001"/>
    <n v="47288.31"/>
    <n v="3313.9500000000003"/>
    <n v="351587.91000000003"/>
    <n v="38270.920000000006"/>
  </r>
  <r>
    <x v="46"/>
    <n v="0"/>
    <n v="18828.28"/>
    <n v="0"/>
    <n v="0"/>
    <n v="0"/>
    <n v="0"/>
    <n v="0"/>
    <n v="0"/>
    <n v="0"/>
    <n v="484.78999999999996"/>
    <n v="0"/>
    <n v="0"/>
    <n v="307348.40000000002"/>
    <n v="0"/>
    <n v="0"/>
    <n v="0"/>
    <n v="0"/>
    <n v="0"/>
    <n v="0"/>
    <n v="2521.31"/>
    <n v="5274.69"/>
    <n v="27016.14"/>
    <n v="0"/>
    <n v="7640"/>
    <n v="0"/>
    <n v="0"/>
    <n v="0"/>
    <n v="9600"/>
    <n v="0"/>
    <n v="0"/>
  </r>
  <r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352.59999999998"/>
    <n v="14205.76"/>
    <n v="0"/>
    <n v="0"/>
    <n v="47214"/>
    <n v="0"/>
    <n v="0"/>
    <n v="0"/>
    <n v="0"/>
    <n v="0"/>
  </r>
  <r>
    <x v="48"/>
    <n v="0"/>
    <n v="0"/>
    <n v="0"/>
    <n v="0"/>
    <n v="0"/>
    <n v="0"/>
    <n v="0"/>
    <n v="0"/>
    <n v="0"/>
    <n v="0"/>
    <n v="0"/>
    <n v="0"/>
    <n v="0"/>
    <n v="0"/>
    <n v="0"/>
    <n v="0"/>
    <n v="119.9"/>
    <n v="0"/>
    <n v="0"/>
    <n v="0"/>
    <n v="783.5"/>
    <n v="0"/>
    <n v="0"/>
    <n v="0"/>
    <n v="0"/>
    <n v="0"/>
    <n v="0"/>
    <n v="0"/>
    <n v="0"/>
    <n v="0"/>
  </r>
  <r>
    <x v="49"/>
    <n v="23212.47"/>
    <n v="0"/>
    <n v="137202.79999999999"/>
    <n v="0"/>
    <n v="0"/>
    <n v="0"/>
    <n v="0"/>
    <n v="0"/>
    <n v="3419.22"/>
    <n v="0"/>
    <n v="0"/>
    <n v="0"/>
    <n v="5202.71"/>
    <n v="0"/>
    <n v="0"/>
    <n v="0"/>
    <n v="0"/>
    <n v="0"/>
    <n v="0"/>
    <n v="0"/>
    <n v="119827.26"/>
    <n v="0"/>
    <n v="0"/>
    <n v="0"/>
    <n v="49824"/>
    <n v="42709.649999999994"/>
    <n v="4422.51"/>
    <n v="0"/>
    <n v="0"/>
    <n v="0"/>
  </r>
  <r>
    <x v="50"/>
    <n v="10233173.039999999"/>
    <n v="0"/>
    <n v="2257625.8599999985"/>
    <n v="0"/>
    <n v="76532.160000000003"/>
    <n v="0"/>
    <n v="2651719.2599999993"/>
    <n v="0"/>
    <n v="0"/>
    <n v="0"/>
    <n v="2363902.4099999997"/>
    <n v="0"/>
    <n v="15688516.960000001"/>
    <n v="0"/>
    <n v="0"/>
    <n v="0"/>
    <n v="0"/>
    <n v="0"/>
    <n v="22474.090000000004"/>
    <n v="0"/>
    <n v="313371.04999999987"/>
    <n v="938.13999999999987"/>
    <n v="577790.56999999995"/>
    <n v="0"/>
    <n v="0"/>
    <n v="0"/>
    <n v="2936"/>
    <n v="0"/>
    <n v="0"/>
    <n v="0"/>
  </r>
  <r>
    <x v="51"/>
    <n v="2296743.2799999998"/>
    <n v="1027215.1600000018"/>
    <n v="269616.4599999999"/>
    <n v="84726.550000000032"/>
    <n v="71960.38"/>
    <n v="74695.239999999976"/>
    <n v="374652.09000000014"/>
    <n v="205900.96999999991"/>
    <n v="43614.810000000005"/>
    <n v="43.84"/>
    <n v="202483.40000000008"/>
    <n v="100588.29"/>
    <n v="0"/>
    <n v="0"/>
    <n v="0"/>
    <n v="0"/>
    <n v="0"/>
    <n v="0"/>
    <n v="156.36000000000001"/>
    <n v="0"/>
    <n v="5857.48"/>
    <n v="115817.18999999999"/>
    <n v="0"/>
    <n v="0"/>
    <n v="0"/>
    <n v="0"/>
    <n v="0"/>
    <n v="0"/>
    <n v="0"/>
    <n v="0"/>
  </r>
  <r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72"/>
    <n v="0"/>
    <n v="0"/>
    <n v="0"/>
  </r>
  <r>
    <x v="53"/>
    <n v="0"/>
    <n v="0"/>
    <n v="0"/>
    <n v="0"/>
    <n v="0"/>
    <n v="0"/>
    <n v="41245.64"/>
    <n v="106029.62"/>
    <n v="0"/>
    <n v="0"/>
    <n v="34567.520000000004"/>
    <n v="4333.18"/>
    <n v="0"/>
    <n v="0"/>
    <n v="0"/>
    <n v="0"/>
    <n v="0"/>
    <n v="0"/>
    <n v="0"/>
    <n v="0"/>
    <n v="79016.330000000016"/>
    <n v="58217.039999999994"/>
    <n v="0"/>
    <n v="0"/>
    <n v="0"/>
    <n v="0"/>
    <n v="0"/>
    <n v="0"/>
    <n v="0"/>
    <n v="0"/>
  </r>
  <r>
    <x v="54"/>
    <n v="2192032.33"/>
    <n v="330617.54000000004"/>
    <n v="258815.32000000004"/>
    <n v="73758.12"/>
    <n v="467.92"/>
    <n v="95.06"/>
    <n v="21167.56"/>
    <n v="13669.029999999999"/>
    <n v="28873.659999999996"/>
    <n v="0"/>
    <n v="447583.43999999983"/>
    <n v="62897.66"/>
    <n v="0"/>
    <n v="0"/>
    <n v="0"/>
    <n v="0"/>
    <n v="54387.579999999994"/>
    <n v="2648.1699999999996"/>
    <n v="441860.04000000015"/>
    <n v="92556.950000000026"/>
    <n v="743035.86"/>
    <n v="684607.13000000012"/>
    <n v="19575"/>
    <n v="443479.6"/>
    <n v="1136102.01"/>
    <n v="908751.28000000061"/>
    <n v="951124.53"/>
    <n v="85256.569999999992"/>
    <n v="0"/>
    <n v="68195.05"/>
  </r>
  <r>
    <x v="55"/>
    <n v="0"/>
    <n v="0"/>
    <n v="244485.02000000005"/>
    <n v="0"/>
    <n v="0"/>
    <n v="0"/>
    <n v="0"/>
    <n v="0"/>
    <n v="0"/>
    <n v="0"/>
    <n v="0"/>
    <n v="0"/>
    <n v="0"/>
    <n v="0"/>
    <n v="0"/>
    <n v="0"/>
    <n v="0"/>
    <n v="0"/>
    <n v="0"/>
    <n v="0"/>
    <n v="688.07"/>
    <n v="0"/>
    <n v="15"/>
    <n v="0"/>
    <n v="0"/>
    <n v="0"/>
    <n v="0"/>
    <n v="0"/>
    <n v="0"/>
    <n v="0"/>
  </r>
  <r>
    <x v="56"/>
    <n v="0"/>
    <n v="0"/>
    <n v="0"/>
    <n v="0"/>
    <n v="0"/>
    <n v="0"/>
    <n v="0"/>
    <n v="0"/>
    <n v="0"/>
    <n v="0"/>
    <n v="0"/>
    <n v="0"/>
    <n v="0"/>
    <n v="0"/>
    <n v="0"/>
    <n v="0"/>
    <n v="490.93"/>
    <n v="0"/>
    <n v="0"/>
    <n v="0"/>
    <n v="0"/>
    <n v="13.43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0"/>
    <n v="0"/>
    <n v="0"/>
    <n v="0"/>
    <n v="0"/>
    <n v="485.65999999999997"/>
    <n v="0"/>
    <n v="0"/>
    <n v="0"/>
    <n v="0"/>
    <n v="356.55"/>
    <n v="0"/>
    <n v="0"/>
    <n v="0"/>
    <n v="0"/>
    <n v="0"/>
    <n v="0"/>
    <n v="0"/>
    <n v="0"/>
  </r>
  <r>
    <x v="58"/>
    <n v="5040"/>
    <n v="567.25"/>
    <n v="0"/>
    <n v="0"/>
    <n v="0"/>
    <n v="0"/>
    <n v="0"/>
    <n v="0"/>
    <n v="0"/>
    <n v="0"/>
    <n v="0"/>
    <n v="0"/>
    <n v="0"/>
    <n v="0"/>
    <n v="0"/>
    <n v="0"/>
    <n v="414.23"/>
    <n v="755.01"/>
    <n v="0"/>
    <n v="0"/>
    <n v="70730.33"/>
    <n v="506446.15999999992"/>
    <n v="327837.29000000004"/>
    <n v="0"/>
    <n v="0"/>
    <n v="0"/>
    <n v="0"/>
    <n v="0"/>
    <n v="0"/>
    <n v="0"/>
  </r>
  <r>
    <x v="59"/>
    <n v="1197361.8700000001"/>
    <n v="384703.91999999993"/>
    <n v="230067.43"/>
    <n v="124825.23999999995"/>
    <n v="0"/>
    <n v="0"/>
    <n v="0"/>
    <n v="586"/>
    <n v="0"/>
    <n v="4071.58"/>
    <n v="880422.31999999983"/>
    <n v="68989.680000000022"/>
    <n v="0"/>
    <n v="0"/>
    <n v="0"/>
    <n v="0"/>
    <n v="0"/>
    <n v="0"/>
    <n v="0"/>
    <n v="0"/>
    <n v="38694.879999999997"/>
    <n v="32859.650000000118"/>
    <n v="0"/>
    <n v="0"/>
    <n v="125269.60999999999"/>
    <n v="18315.02"/>
    <n v="1819.5100000000002"/>
    <n v="0"/>
    <n v="0"/>
    <n v="0"/>
  </r>
  <r>
    <x v="60"/>
    <n v="1234249.05"/>
    <n v="480082.32000000036"/>
    <n v="649.31999999999994"/>
    <n v="626.70000000000005"/>
    <n v="5089.8499999999995"/>
    <n v="0"/>
    <n v="352.29"/>
    <n v="0"/>
    <n v="9143.31"/>
    <n v="0"/>
    <n v="25018.879999999997"/>
    <n v="0"/>
    <n v="0"/>
    <n v="0"/>
    <n v="0"/>
    <n v="6112.5"/>
    <n v="589660.23999999976"/>
    <n v="3154.69"/>
    <n v="0"/>
    <n v="0"/>
    <n v="454929.39000000019"/>
    <n v="115153.36999999997"/>
    <n v="1148107.45"/>
    <n v="489451.7"/>
    <n v="56071.80999999999"/>
    <n v="232795.17000000004"/>
    <n v="503185.81999999995"/>
    <n v="0"/>
    <n v="7817.45"/>
    <n v="11.34"/>
  </r>
  <r>
    <x v="61"/>
    <n v="843097.02"/>
    <n v="55640.35"/>
    <n v="35710.35"/>
    <n v="0"/>
    <n v="0"/>
    <n v="0"/>
    <n v="0"/>
    <n v="0"/>
    <n v="0"/>
    <n v="0"/>
    <n v="0"/>
    <n v="61787.55"/>
    <n v="0"/>
    <n v="0"/>
    <n v="0"/>
    <n v="0"/>
    <n v="0"/>
    <n v="0"/>
    <n v="398741.97999999992"/>
    <n v="102961.41999999998"/>
    <n v="103414.66"/>
    <n v="8537.0499999999993"/>
    <n v="73674"/>
    <n v="87480"/>
    <n v="102769.60000000001"/>
    <n v="0"/>
    <n v="335511"/>
    <n v="114256.82999999999"/>
    <n v="0"/>
    <n v="54795.47"/>
  </r>
  <r>
    <x v="62"/>
    <n v="21957.02"/>
    <n v="4680.82"/>
    <n v="0"/>
    <n v="1012.8800000000001"/>
    <n v="0"/>
    <n v="0"/>
    <n v="0"/>
    <n v="0"/>
    <n v="0"/>
    <n v="0"/>
    <n v="0"/>
    <n v="0"/>
    <n v="0"/>
    <n v="0"/>
    <n v="0"/>
    <n v="0"/>
    <n v="0"/>
    <n v="615"/>
    <n v="387782.60000000003"/>
    <n v="185161.88999999996"/>
    <n v="130099.27"/>
    <n v="655348.0499999997"/>
    <n v="504700"/>
    <n v="163601.13"/>
    <n v="0"/>
    <n v="0"/>
    <n v="0"/>
    <n v="0"/>
    <n v="929.1"/>
    <n v="1351.25"/>
  </r>
  <r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00"/>
    <n v="0"/>
    <n v="0"/>
    <n v="0"/>
    <n v="0"/>
    <n v="0"/>
    <n v="0"/>
    <n v="0"/>
    <n v="0"/>
    <n v="0"/>
    <n v="0"/>
    <n v="0"/>
  </r>
  <r>
    <x v="64"/>
    <n v="65926.490000000005"/>
    <n v="0"/>
    <n v="0"/>
    <n v="50768.179999999986"/>
    <n v="40596.720000000001"/>
    <n v="0"/>
    <n v="139582.58000000002"/>
    <n v="0"/>
    <n v="0"/>
    <n v="0"/>
    <n v="1020398.59"/>
    <n v="22963.77"/>
    <n v="0"/>
    <n v="0"/>
    <n v="0"/>
    <n v="0"/>
    <n v="0"/>
    <n v="0"/>
    <n v="116213.36"/>
    <n v="0"/>
    <n v="0"/>
    <n v="111284.50000000001"/>
    <n v="0"/>
    <n v="0"/>
    <n v="0"/>
    <n v="0"/>
    <n v="0"/>
    <n v="0"/>
    <n v="0"/>
    <n v="0"/>
  </r>
  <r>
    <x v="65"/>
    <n v="0"/>
    <n v="0"/>
    <n v="0"/>
    <n v="7130.89"/>
    <n v="0"/>
    <n v="0"/>
    <n v="0"/>
    <n v="0"/>
    <n v="0"/>
    <n v="0"/>
    <n v="0"/>
    <n v="0"/>
    <n v="0"/>
    <n v="0"/>
    <n v="0"/>
    <n v="0"/>
    <n v="47520"/>
    <n v="0"/>
    <n v="600657.08000000007"/>
    <n v="0"/>
    <n v="543579.03"/>
    <n v="150321.57999999999"/>
    <n v="640208.88"/>
    <n v="0"/>
    <n v="0"/>
    <n v="0"/>
    <n v="0"/>
    <n v="0"/>
    <n v="0"/>
    <n v="0"/>
  </r>
  <r>
    <x v="66"/>
    <n v="9514.91"/>
    <n v="0"/>
    <n v="0"/>
    <n v="0"/>
    <n v="0"/>
    <n v="0"/>
    <n v="0"/>
    <n v="0"/>
    <n v="0"/>
    <n v="0"/>
    <n v="0"/>
    <n v="0"/>
    <n v="635765.35000000009"/>
    <n v="0"/>
    <n v="0"/>
    <n v="0"/>
    <n v="0"/>
    <n v="0"/>
    <n v="0"/>
    <n v="0"/>
    <n v="264893.32"/>
    <n v="0"/>
    <n v="0"/>
    <n v="0"/>
    <n v="0"/>
    <n v="0"/>
    <n v="0"/>
    <n v="0"/>
    <n v="0"/>
    <n v="0"/>
  </r>
  <r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550"/>
    <n v="0"/>
    <n v="0"/>
    <n v="0"/>
    <n v="0"/>
    <n v="0"/>
    <n v="0"/>
    <n v="17546.400000000001"/>
  </r>
  <r>
    <x v="68"/>
    <n v="11160"/>
    <n v="0"/>
    <n v="39732.81"/>
    <n v="0"/>
    <n v="67000"/>
    <n v="0"/>
    <n v="2265518.89"/>
    <n v="0"/>
    <n v="0"/>
    <n v="0"/>
    <n v="0"/>
    <n v="0"/>
    <n v="0"/>
    <n v="0"/>
    <n v="0"/>
    <n v="0"/>
    <n v="0"/>
    <n v="0"/>
    <n v="35000"/>
    <n v="0"/>
    <n v="217524.64"/>
    <n v="0"/>
    <n v="10119208.379999997"/>
    <n v="0"/>
    <n v="42915"/>
    <n v="0"/>
    <n v="0"/>
    <n v="0"/>
    <n v="0"/>
    <n v="0"/>
  </r>
  <r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8475.669999999"/>
    <n v="0"/>
    <n v="0"/>
    <n v="0"/>
  </r>
  <r>
    <x v="70"/>
    <n v="0"/>
    <n v="0"/>
    <n v="0"/>
    <n v="0"/>
    <n v="0"/>
    <n v="0"/>
    <n v="0"/>
    <n v="0"/>
    <n v="0"/>
    <n v="0"/>
    <n v="7586608.3800000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378.34000000032"/>
    <n v="0"/>
    <n v="0"/>
    <n v="0"/>
    <n v="0"/>
    <n v="0"/>
    <n v="0"/>
    <n v="0"/>
  </r>
  <r>
    <x v="72"/>
    <n v="18874.50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848.22000000003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2" cacheId="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7">
  <location ref="A3:B15" firstHeaderRow="1" firstDataRow="1" firstDataCol="1" rowPageCount="1" colPageCount="1"/>
  <pivotFields count="31">
    <pivotField axis="axisPage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dataField="1" numFmtId="164" showAll="0"/>
    <pivotField dataField="1" numFmtId="43" showAll="0"/>
    <pivotField dataField="1" numFmtId="164" showAll="0"/>
    <pivotField dataField="1" numFmtId="43" showAll="0"/>
    <pivotField dataField="1" numFmtId="164" showAll="0"/>
    <pivotField dataField="1" showAll="0"/>
    <pivotField dataField="1" numFmtId="164" showAll="0"/>
    <pivotField dataField="1" numFmtId="43" showAll="0"/>
    <pivotField dataField="1" numFmtId="164" showAll="0"/>
    <pivotField dataField="1" numFmtId="43" showAll="0"/>
    <pivotField dataField="1" numFmtId="164" showAll="0"/>
    <pivotField dataField="1"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Items count="1">
    <i/>
  </colItems>
  <pageFields count="1">
    <pageField fld="0" hier="-1"/>
  </pageFields>
  <dataFields count="12">
    <dataField name="SH 3304.99" fld="1" baseField="0" baseItem="2158216"/>
    <dataField name="SH 3304.99 " fld="2" baseField="0" baseItem="2158216"/>
    <dataField name="SH 3305" fld="3" baseField="0" baseItem="2158216"/>
    <dataField name="SH 3305 " fld="4" baseField="0" baseItem="2158216"/>
    <dataField name="SH 3307.10" fld="5" baseField="0" baseItem="2158216"/>
    <dataField name="SH 3307.10 " fld="6" baseField="0" baseItem="2158216"/>
    <dataField name="SH 3307.20 " fld="7" baseField="0" baseItem="2158216"/>
    <dataField name="SH 3307.20" fld="8" baseField="0" baseItem="2158216"/>
    <dataField name="SH 3307.30 " fld="9" baseField="0" baseItem="2158216"/>
    <dataField name="SH 3307.30" fld="10" baseField="0" baseItem="2158216"/>
    <dataField name="SH 3401 " fld="11" baseField="0" baseItem="2158216"/>
    <dataField name="SH 3401" fld="12" baseField="0" baseItem="2158216"/>
  </dataFields>
  <formats count="1">
    <format dxfId="19">
      <pivotArea outline="0" collapsedLevelsAreSubtotals="1" fieldPosition="0"/>
    </format>
  </formats>
  <chartFormats count="3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16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7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9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0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2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22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5" format="23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5" format="24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6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28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6" format="29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6" format="30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6" format="3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4" cacheId="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3">
  <location ref="A3:B21" firstHeaderRow="1" firstDataRow="1" firstDataCol="1" rowPageCount="1" colPageCount="1"/>
  <pivotFields count="31">
    <pivotField axis="axisPage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umFmtId="164" showAll="0"/>
    <pivotField numFmtId="43" showAll="0"/>
    <pivotField numFmtId="164" showAll="0"/>
    <pivotField numFmtId="43" showAll="0"/>
    <pivotField numFmtId="164" showAll="0"/>
    <pivotField showAll="0"/>
    <pivotField numFmtId="164" showAll="0"/>
    <pivotField numFmtId="43" showAll="0"/>
    <pivotField numFmtId="164" showAll="0"/>
    <pivotField numFmtId="43" showAll="0"/>
    <pivotField numFmtId="164" showAll="0"/>
    <pivotField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</pivotFields>
  <rowFields count="1">
    <field x="-2"/>
  </rowFields>
  <row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rowItems>
  <colItems count="1">
    <i/>
  </colItems>
  <pageFields count="1">
    <pageField fld="0" hier="-1"/>
  </pageFields>
  <dataFields count="18">
    <dataField name="SH 2207 " fld="13" baseField="0" baseItem="2158216"/>
    <dataField name="SH 2207  " fld="14" baseField="0" baseItem="2158216"/>
    <dataField name="SH 2828 " fld="15" baseField="0" baseItem="2158216"/>
    <dataField name="SH 2828  " fld="16" baseField="0" baseItem="2158216"/>
    <dataField name="SH 2932.99 " fld="17" baseField="0" baseItem="2158216"/>
    <dataField name="SH 2932.99  " fld="18" baseField="0" baseItem="2158216"/>
    <dataField name="SH 3307.49  " fld="19" baseField="0" baseItem="2158216"/>
    <dataField name="SH 3307.49 " fld="20" baseField="0" baseItem="2158216"/>
    <dataField name="SH 3402  " fld="21" baseField="0" baseItem="2158216"/>
    <dataField name="SH 3402 " fld="22" baseField="0" baseItem="2158216"/>
    <dataField name="SH 3808.91  " fld="23" baseField="0" baseItem="2158216"/>
    <dataField name="SH 3808.91 " fld="24" baseField="0" baseItem="2158216"/>
    <dataField name="SH 3808.94  " fld="25" baseField="0" baseItem="2158216"/>
    <dataField name="SH 3808.94 " fld="26" baseField="0" baseItem="2158216"/>
    <dataField name="SH 3808.99  " fld="27" baseField="0" baseItem="2158216"/>
    <dataField name="SH 3808.99 " fld="28" baseField="0" baseItem="2158216"/>
    <dataField name="SH 3810.10  " fld="29" baseField="0" baseItem="2158216"/>
    <dataField name="SH 3810.10 " fld="30" baseField="0" baseItem="2158216"/>
  </dataFields>
  <formats count="1">
    <format dxfId="18">
      <pivotArea outline="0" collapsedLevelsAreSubtotals="1" fieldPosition="0"/>
    </format>
  </formats>
  <chartFormats count="3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0" format="1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9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0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2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22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23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24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25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26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2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9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0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4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42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2" format="43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2" format="44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2" format="45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2" format="46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L19:M37" firstHeaderRow="1" firstDataRow="1" firstDataCol="1" rowPageCount="1" colPageCount="1"/>
  <pivotFields count="31">
    <pivotField axis="axisPage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umFmtId="164" showAll="0"/>
    <pivotField numFmtId="43" showAll="0"/>
    <pivotField numFmtId="164" showAll="0"/>
    <pivotField numFmtId="43" showAll="0"/>
    <pivotField numFmtId="164" showAll="0"/>
    <pivotField showAll="0"/>
    <pivotField numFmtId="164" showAll="0"/>
    <pivotField numFmtId="43" showAll="0"/>
    <pivotField numFmtId="164" showAll="0"/>
    <pivotField numFmtId="43" showAll="0"/>
    <pivotField numFmtId="164" showAll="0"/>
    <pivotField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  <pivotField dataField="1" showAll="0"/>
    <pivotField dataField="1" numFmtId="43" showAll="0"/>
  </pivotFields>
  <rowFields count="1">
    <field x="-2"/>
  </rowFields>
  <row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rowItems>
  <colItems count="1">
    <i/>
  </colItems>
  <pageFields count="1">
    <pageField fld="0" hier="-1"/>
  </pageFields>
  <dataFields count="18">
    <dataField name="SH 2207 " fld="13" baseField="0" baseItem="2158216"/>
    <dataField name="SH 2207  " fld="14" baseField="0" baseItem="2158216"/>
    <dataField name="SH 2828 " fld="15" baseField="0" baseItem="2158216"/>
    <dataField name="SH 2828  " fld="16" baseField="0" baseItem="2158216"/>
    <dataField name="SH 2932.99 " fld="17" baseField="0" baseItem="2158216"/>
    <dataField name="SH 2932.99  " fld="18" baseField="0" baseItem="2158216"/>
    <dataField name="SH 3307.49  " fld="19" baseField="0" baseItem="2158216"/>
    <dataField name="SH 3307.49 " fld="20" baseField="0" baseItem="2158216"/>
    <dataField name="SH 3402  " fld="21" baseField="0" baseItem="2158216"/>
    <dataField name="SH 3402 " fld="22" baseField="0" baseItem="2158216"/>
    <dataField name="SH 3808.91  " fld="23" baseField="0" baseItem="2158216"/>
    <dataField name="SH 3808.91 " fld="24" baseField="0" baseItem="2158216"/>
    <dataField name="SH 3808.94  " fld="25" baseField="0" baseItem="2158216"/>
    <dataField name="SH 3808.94 " fld="26" baseField="0" baseItem="2158216"/>
    <dataField name="SH 3808.99  " fld="27" baseField="0" baseItem="2158216"/>
    <dataField name="SH 3808.99 " fld="28" baseField="0" baseItem="2158216"/>
    <dataField name="SH 3810.10  " fld="29" baseField="0" baseItem="2158216"/>
    <dataField name="SH 3810.10 " fld="30" baseField="0" baseItem="2158216"/>
  </dataFields>
  <formats count="1">
    <format dxfId="16">
      <pivotArea outline="0" collapsedLevelsAreSubtotals="1" fieldPosition="0"/>
    </format>
  </formats>
  <chartFormats count="2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0" format="1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9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0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2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22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23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24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25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26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3" cacheId="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3">
  <location ref="C20:D32" firstHeaderRow="1" firstDataRow="1" firstDataCol="1" rowPageCount="1" colPageCount="1"/>
  <pivotFields count="31">
    <pivotField axis="axisPage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dataField="1" numFmtId="164" showAll="0"/>
    <pivotField dataField="1" numFmtId="43" showAll="0"/>
    <pivotField dataField="1" numFmtId="164" showAll="0"/>
    <pivotField dataField="1" numFmtId="43" showAll="0"/>
    <pivotField dataField="1" numFmtId="164" showAll="0"/>
    <pivotField dataField="1" showAll="0"/>
    <pivotField dataField="1" numFmtId="164" showAll="0"/>
    <pivotField dataField="1" numFmtId="43" showAll="0"/>
    <pivotField dataField="1" numFmtId="164" showAll="0"/>
    <pivotField dataField="1" numFmtId="43" showAll="0"/>
    <pivotField dataField="1" numFmtId="164" showAll="0"/>
    <pivotField dataField="1"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  <pivotField showAll="0"/>
    <pivotField numFmtId="43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Items count="1">
    <i/>
  </colItems>
  <pageFields count="1">
    <pageField fld="0" hier="-1"/>
  </pageFields>
  <dataFields count="12">
    <dataField name="SH 3304.99" fld="1" baseField="0" baseItem="2158216"/>
    <dataField name="SH 3304.99 " fld="2" baseField="0" baseItem="2158216"/>
    <dataField name="SH 3305" fld="3" baseField="0" baseItem="2158216"/>
    <dataField name="SH 3305 " fld="4" baseField="0" baseItem="2158216"/>
    <dataField name="SH 3307.10" fld="5" baseField="0" baseItem="2158216"/>
    <dataField name="SH 3307.10 " fld="6" baseField="0" baseItem="2158216"/>
    <dataField name="SH 3307.20 " fld="7" baseField="0" baseItem="2158216"/>
    <dataField name="SH 3307.20" fld="8" baseField="0" baseItem="2158216"/>
    <dataField name="SH 3307.30 " fld="9" baseField="0" baseItem="2158216"/>
    <dataField name="SH 3307.30" fld="10" baseField="0" baseItem="2158216"/>
    <dataField name="SH 3401 " fld="11" baseField="0" baseItem="2158216"/>
    <dataField name="SH 3401" fld="12" baseField="0" baseItem="2158216"/>
  </dataFields>
  <formats count="1">
    <format dxfId="17">
      <pivotArea outline="0" collapsedLevelsAreSubtotals="1" fieldPosition="0"/>
    </format>
  </formats>
  <chartFormats count="2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16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7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2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28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29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30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2" format="3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aís" sourceName="País">
  <pivotTables>
    <pivotTable tabId="27" name="Tabela dinâmica22"/>
    <pivotTable tabId="28" name="Tabela dinâmica23"/>
    <pivotTable tabId="28" name="Tabela dinâmica1"/>
    <pivotTable tabId="29" name="Tabela dinâmica24"/>
  </pivotTables>
  <data>
    <tabular pivotCacheId="1">
      <items count="7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  <i x="59" s="1"/>
        <i x="60" s="1"/>
        <i x="61" s="1"/>
        <i x="62" s="1"/>
        <i x="63" s="1"/>
        <i x="64" s="1"/>
        <i x="65" s="1"/>
        <i x="66" s="1"/>
        <i x="67" s="1"/>
        <i x="68" s="1"/>
        <i x="69" s="1"/>
        <i x="70" s="1"/>
        <i x="71" s="1"/>
        <i x="7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aís" cache="SegmentaçãodeDados_País" caption="País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microsoft.com/office/2007/relationships/slicer" Target="../slicers/slicer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41" sqref="B41"/>
    </sheetView>
  </sheetViews>
  <sheetFormatPr defaultRowHeight="15" x14ac:dyDescent="0.25"/>
  <cols>
    <col min="1" max="1" width="10.7109375" customWidth="1"/>
    <col min="2" max="2" width="12.5703125" bestFit="1" customWidth="1"/>
    <col min="3" max="3" width="14.28515625" bestFit="1" customWidth="1"/>
    <col min="4" max="4" width="20.7109375" bestFit="1" customWidth="1"/>
    <col min="5" max="5" width="15.85546875" bestFit="1" customWidth="1"/>
    <col min="6" max="6" width="23.42578125" bestFit="1" customWidth="1"/>
    <col min="7" max="7" width="15.85546875" bestFit="1" customWidth="1"/>
    <col min="8" max="8" width="23.42578125" bestFit="1" customWidth="1"/>
    <col min="9" max="9" width="15.85546875" bestFit="1" customWidth="1"/>
    <col min="10" max="10" width="23.42578125" bestFit="1" customWidth="1"/>
    <col min="11" max="11" width="14.28515625" bestFit="1" customWidth="1"/>
    <col min="12" max="12" width="20.7109375" bestFit="1" customWidth="1"/>
  </cols>
  <sheetData>
    <row r="1" spans="1:2" x14ac:dyDescent="0.25">
      <c r="A1" s="2" t="s">
        <v>56</v>
      </c>
      <c r="B1" t="s">
        <v>119</v>
      </c>
    </row>
    <row r="3" spans="1:2" x14ac:dyDescent="0.25">
      <c r="A3" s="2" t="s">
        <v>57</v>
      </c>
    </row>
    <row r="4" spans="1:2" x14ac:dyDescent="0.25">
      <c r="A4" s="3" t="s">
        <v>58</v>
      </c>
      <c r="B4" s="16">
        <v>83478904.579999983</v>
      </c>
    </row>
    <row r="5" spans="1:2" x14ac:dyDescent="0.25">
      <c r="A5" s="3" t="s">
        <v>121</v>
      </c>
      <c r="B5" s="16">
        <v>52154329.990000069</v>
      </c>
    </row>
    <row r="6" spans="1:2" x14ac:dyDescent="0.25">
      <c r="A6" s="3" t="s">
        <v>59</v>
      </c>
      <c r="B6" s="16">
        <v>89787170.029999942</v>
      </c>
    </row>
    <row r="7" spans="1:2" x14ac:dyDescent="0.25">
      <c r="A7" s="3" t="s">
        <v>122</v>
      </c>
      <c r="B7" s="16">
        <v>117832561.84000023</v>
      </c>
    </row>
    <row r="8" spans="1:2" x14ac:dyDescent="0.25">
      <c r="A8" s="3" t="s">
        <v>60</v>
      </c>
      <c r="B8" s="16">
        <v>17890992.319999985</v>
      </c>
    </row>
    <row r="9" spans="1:2" x14ac:dyDescent="0.25">
      <c r="A9" s="3" t="s">
        <v>123</v>
      </c>
      <c r="B9" s="16">
        <v>2037580.1900000006</v>
      </c>
    </row>
    <row r="10" spans="1:2" x14ac:dyDescent="0.25">
      <c r="A10" s="3" t="s">
        <v>126</v>
      </c>
      <c r="B10" s="16">
        <v>30404714.079999983</v>
      </c>
    </row>
    <row r="11" spans="1:2" x14ac:dyDescent="0.25">
      <c r="A11" s="3" t="s">
        <v>61</v>
      </c>
      <c r="B11" s="16">
        <v>29127343.060000002</v>
      </c>
    </row>
    <row r="12" spans="1:2" x14ac:dyDescent="0.25">
      <c r="A12" s="3" t="s">
        <v>125</v>
      </c>
      <c r="B12" s="16">
        <v>292903.25</v>
      </c>
    </row>
    <row r="13" spans="1:2" x14ac:dyDescent="0.25">
      <c r="A13" s="3" t="s">
        <v>62</v>
      </c>
      <c r="B13" s="16">
        <v>332987.9200000001</v>
      </c>
    </row>
    <row r="14" spans="1:2" x14ac:dyDescent="0.25">
      <c r="A14" s="3" t="s">
        <v>124</v>
      </c>
      <c r="B14" s="16">
        <v>41165464.450000048</v>
      </c>
    </row>
    <row r="15" spans="1:2" x14ac:dyDescent="0.25">
      <c r="A15" s="3" t="s">
        <v>63</v>
      </c>
      <c r="B15" s="16">
        <v>60476431.119999982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21"/>
    </sheetView>
  </sheetViews>
  <sheetFormatPr defaultRowHeight="15" x14ac:dyDescent="0.25"/>
  <cols>
    <col min="1" max="1" width="11.140625" bestFit="1" customWidth="1"/>
    <col min="2" max="2" width="12.5703125" bestFit="1" customWidth="1"/>
    <col min="3" max="3" width="15.85546875" bestFit="1" customWidth="1"/>
    <col min="4" max="4" width="20.5703125" bestFit="1" customWidth="1"/>
    <col min="5" max="5" width="18.5703125" bestFit="1" customWidth="1"/>
    <col min="6" max="6" width="23.28515625" bestFit="1" customWidth="1"/>
    <col min="7" max="7" width="18.5703125" bestFit="1" customWidth="1"/>
    <col min="8" max="8" width="23.28515625" bestFit="1" customWidth="1"/>
    <col min="9" max="9" width="15.85546875" bestFit="1" customWidth="1"/>
    <col min="10" max="10" width="20.5703125" bestFit="1" customWidth="1"/>
    <col min="11" max="11" width="18.5703125" bestFit="1" customWidth="1"/>
    <col min="12" max="12" width="23.28515625" bestFit="1" customWidth="1"/>
    <col min="13" max="13" width="18.5703125" bestFit="1" customWidth="1"/>
    <col min="14" max="14" width="23.28515625" bestFit="1" customWidth="1"/>
    <col min="15" max="15" width="18.5703125" bestFit="1" customWidth="1"/>
    <col min="16" max="16" width="23.28515625" bestFit="1" customWidth="1"/>
    <col min="17" max="17" width="18.5703125" bestFit="1" customWidth="1"/>
    <col min="18" max="18" width="23.28515625" bestFit="1" customWidth="1"/>
  </cols>
  <sheetData>
    <row r="1" spans="1:2" x14ac:dyDescent="0.25">
      <c r="A1" s="2" t="s">
        <v>56</v>
      </c>
      <c r="B1" t="s">
        <v>119</v>
      </c>
    </row>
    <row r="3" spans="1:2" x14ac:dyDescent="0.25">
      <c r="A3" s="2" t="s">
        <v>57</v>
      </c>
    </row>
    <row r="4" spans="1:2" x14ac:dyDescent="0.25">
      <c r="A4" s="3" t="s">
        <v>94</v>
      </c>
      <c r="B4" s="16">
        <v>72315874.00999999</v>
      </c>
    </row>
    <row r="5" spans="1:2" x14ac:dyDescent="0.25">
      <c r="A5" s="3" t="s">
        <v>129</v>
      </c>
      <c r="B5" s="16">
        <v>60231941.210000008</v>
      </c>
    </row>
    <row r="6" spans="1:2" x14ac:dyDescent="0.25">
      <c r="A6" s="3" t="s">
        <v>95</v>
      </c>
      <c r="B6" s="16">
        <v>2246113.1399999997</v>
      </c>
    </row>
    <row r="7" spans="1:2" x14ac:dyDescent="0.25">
      <c r="A7" s="3" t="s">
        <v>130</v>
      </c>
      <c r="B7" s="16">
        <v>1179091.27</v>
      </c>
    </row>
    <row r="8" spans="1:2" x14ac:dyDescent="0.25">
      <c r="A8" s="3" t="s">
        <v>120</v>
      </c>
      <c r="B8" s="16">
        <v>15252559.42</v>
      </c>
    </row>
    <row r="9" spans="1:2" x14ac:dyDescent="0.25">
      <c r="A9" s="3" t="s">
        <v>131</v>
      </c>
      <c r="B9" s="16">
        <v>1836767.2200000004</v>
      </c>
    </row>
    <row r="10" spans="1:2" x14ac:dyDescent="0.25">
      <c r="A10" s="3" t="s">
        <v>137</v>
      </c>
      <c r="B10" s="16">
        <v>11086421.030000003</v>
      </c>
    </row>
    <row r="11" spans="1:2" x14ac:dyDescent="0.25">
      <c r="A11" s="3" t="s">
        <v>96</v>
      </c>
      <c r="B11" s="16">
        <v>4230911.410000002</v>
      </c>
    </row>
    <row r="12" spans="1:2" x14ac:dyDescent="0.25">
      <c r="A12" s="3" t="s">
        <v>136</v>
      </c>
      <c r="B12" s="16">
        <v>134383263.6399999</v>
      </c>
    </row>
    <row r="13" spans="1:2" x14ac:dyDescent="0.25">
      <c r="A13" s="3" t="s">
        <v>98</v>
      </c>
      <c r="B13" s="16">
        <v>70284192.38000001</v>
      </c>
    </row>
    <row r="14" spans="1:2" x14ac:dyDescent="0.25">
      <c r="A14" s="3" t="s">
        <v>135</v>
      </c>
      <c r="B14" s="16">
        <v>96592091.11999999</v>
      </c>
    </row>
    <row r="15" spans="1:2" x14ac:dyDescent="0.25">
      <c r="A15" s="3" t="s">
        <v>97</v>
      </c>
      <c r="B15" s="16">
        <v>66136130.820000023</v>
      </c>
    </row>
    <row r="16" spans="1:2" x14ac:dyDescent="0.25">
      <c r="A16" s="3" t="s">
        <v>134</v>
      </c>
      <c r="B16" s="16">
        <v>13920872.109999975</v>
      </c>
    </row>
    <row r="17" spans="1:2" x14ac:dyDescent="0.25">
      <c r="A17" s="3" t="s">
        <v>99</v>
      </c>
      <c r="B17" s="16">
        <v>10681240.630000003</v>
      </c>
    </row>
    <row r="18" spans="1:2" x14ac:dyDescent="0.25">
      <c r="A18" s="3" t="s">
        <v>133</v>
      </c>
      <c r="B18" s="16">
        <v>13337875.110000003</v>
      </c>
    </row>
    <row r="19" spans="1:2" x14ac:dyDescent="0.25">
      <c r="A19" s="3" t="s">
        <v>100</v>
      </c>
      <c r="B19" s="16">
        <v>6070457.46</v>
      </c>
    </row>
    <row r="20" spans="1:2" x14ac:dyDescent="0.25">
      <c r="A20" s="3" t="s">
        <v>132</v>
      </c>
      <c r="B20" s="16">
        <v>3147582.1</v>
      </c>
    </row>
    <row r="21" spans="1:2" x14ac:dyDescent="0.25">
      <c r="A21" s="3" t="s">
        <v>101</v>
      </c>
      <c r="B21" s="16">
        <v>902875.87999999989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workbookViewId="0">
      <selection activeCell="E10" sqref="E10"/>
    </sheetView>
  </sheetViews>
  <sheetFormatPr defaultRowHeight="15" x14ac:dyDescent="0.25"/>
  <cols>
    <col min="1" max="1" width="22.7109375" bestFit="1" customWidth="1"/>
    <col min="2" max="2" width="11.5703125" bestFit="1" customWidth="1"/>
    <col min="3" max="3" width="15" bestFit="1" customWidth="1"/>
    <col min="4" max="4" width="11.5703125" bestFit="1" customWidth="1"/>
    <col min="5" max="5" width="14.28515625" bestFit="1" customWidth="1"/>
    <col min="6" max="6" width="11.5703125" bestFit="1" customWidth="1"/>
    <col min="7" max="7" width="15" bestFit="1" customWidth="1"/>
    <col min="8" max="8" width="10.5703125" bestFit="1" customWidth="1"/>
    <col min="9" max="9" width="15" bestFit="1" customWidth="1"/>
    <col min="10" max="10" width="9" bestFit="1" customWidth="1"/>
    <col min="11" max="11" width="15" bestFit="1" customWidth="1"/>
    <col min="12" max="12" width="10.5703125" bestFit="1" customWidth="1"/>
    <col min="13" max="13" width="14.28515625" bestFit="1" customWidth="1"/>
    <col min="14" max="14" width="13.5703125" bestFit="1" customWidth="1"/>
    <col min="15" max="15" width="14.28515625" bestFit="1" customWidth="1"/>
    <col min="16" max="16" width="12.42578125" bestFit="1" customWidth="1"/>
    <col min="17" max="17" width="12.28515625" bestFit="1" customWidth="1"/>
    <col min="18" max="18" width="12.42578125" bestFit="1" customWidth="1"/>
    <col min="19" max="19" width="15" bestFit="1" customWidth="1"/>
    <col min="20" max="20" width="12.42578125" bestFit="1" customWidth="1"/>
    <col min="21" max="21" width="15" bestFit="1" customWidth="1"/>
    <col min="22" max="22" width="13.5703125" bestFit="1" customWidth="1"/>
    <col min="23" max="23" width="14.28515625" bestFit="1" customWidth="1"/>
    <col min="24" max="24" width="13.5703125" bestFit="1" customWidth="1"/>
    <col min="25" max="25" width="15" bestFit="1" customWidth="1"/>
    <col min="26" max="26" width="12.42578125" bestFit="1" customWidth="1"/>
    <col min="27" max="27" width="15" bestFit="1" customWidth="1"/>
    <col min="28" max="28" width="12.42578125" bestFit="1" customWidth="1"/>
    <col min="29" max="29" width="15" bestFit="1" customWidth="1"/>
    <col min="30" max="30" width="12.42578125" bestFit="1" customWidth="1"/>
    <col min="31" max="31" width="15" bestFit="1" customWidth="1"/>
  </cols>
  <sheetData>
    <row r="1" spans="1:31" x14ac:dyDescent="0.25">
      <c r="A1" t="s">
        <v>56</v>
      </c>
      <c r="B1" s="9" t="s">
        <v>1</v>
      </c>
      <c r="C1" s="9" t="s">
        <v>113</v>
      </c>
      <c r="D1" s="9">
        <v>3305</v>
      </c>
      <c r="E1" s="9" t="s">
        <v>114</v>
      </c>
      <c r="F1" s="9" t="s">
        <v>3</v>
      </c>
      <c r="G1" s="9" t="s">
        <v>115</v>
      </c>
      <c r="H1" s="9" t="s">
        <v>2</v>
      </c>
      <c r="I1" s="9" t="s">
        <v>116</v>
      </c>
      <c r="J1" s="9" t="s">
        <v>4</v>
      </c>
      <c r="K1" s="9" t="s">
        <v>117</v>
      </c>
      <c r="L1" s="9">
        <v>3401</v>
      </c>
      <c r="M1" s="9" t="s">
        <v>118</v>
      </c>
      <c r="N1" s="11" t="s">
        <v>64</v>
      </c>
      <c r="O1" s="11" t="s">
        <v>104</v>
      </c>
      <c r="P1" s="11" t="s">
        <v>65</v>
      </c>
      <c r="Q1" s="11" t="s">
        <v>105</v>
      </c>
      <c r="R1" s="11" t="s">
        <v>66</v>
      </c>
      <c r="S1" s="11" t="s">
        <v>106</v>
      </c>
      <c r="T1" s="11" t="s">
        <v>67</v>
      </c>
      <c r="U1" s="11" t="s">
        <v>107</v>
      </c>
      <c r="V1" s="11" t="s">
        <v>68</v>
      </c>
      <c r="W1" s="11" t="s">
        <v>108</v>
      </c>
      <c r="X1" s="11" t="s">
        <v>69</v>
      </c>
      <c r="Y1" s="11" t="s">
        <v>109</v>
      </c>
      <c r="Z1" s="11" t="s">
        <v>70</v>
      </c>
      <c r="AA1" s="11" t="s">
        <v>110</v>
      </c>
      <c r="AB1" s="11" t="s">
        <v>71</v>
      </c>
      <c r="AC1" s="11" t="s">
        <v>111</v>
      </c>
      <c r="AD1" s="11" t="s">
        <v>72</v>
      </c>
      <c r="AE1" s="11" t="s">
        <v>112</v>
      </c>
    </row>
    <row r="2" spans="1:31" x14ac:dyDescent="0.25">
      <c r="A2" s="1" t="s">
        <v>37</v>
      </c>
      <c r="B2" s="10">
        <v>133289.13</v>
      </c>
      <c r="C2" s="17">
        <v>0</v>
      </c>
      <c r="D2" s="10">
        <v>0</v>
      </c>
      <c r="E2" s="17">
        <v>0</v>
      </c>
      <c r="F2" s="10">
        <v>0</v>
      </c>
      <c r="G2" s="17">
        <v>0</v>
      </c>
      <c r="H2" s="10">
        <v>0</v>
      </c>
      <c r="I2" s="17">
        <v>43829.52</v>
      </c>
      <c r="J2" s="10">
        <v>0</v>
      </c>
      <c r="K2" s="17">
        <v>0</v>
      </c>
      <c r="L2" s="10">
        <v>0</v>
      </c>
      <c r="M2" s="17">
        <v>0</v>
      </c>
      <c r="N2" s="12">
        <v>0</v>
      </c>
      <c r="O2" s="17">
        <v>0</v>
      </c>
      <c r="P2" s="13">
        <v>28774.3</v>
      </c>
      <c r="Q2" s="17">
        <v>0</v>
      </c>
      <c r="R2" s="12">
        <v>0</v>
      </c>
      <c r="S2" s="17">
        <v>0</v>
      </c>
      <c r="T2" s="12">
        <v>0</v>
      </c>
      <c r="U2" s="17">
        <v>0</v>
      </c>
      <c r="V2" s="13">
        <v>519422.24</v>
      </c>
      <c r="W2" s="17">
        <v>88019.540000000008</v>
      </c>
      <c r="X2" s="13">
        <v>179709</v>
      </c>
      <c r="Y2" s="17">
        <v>0</v>
      </c>
      <c r="Z2" s="13">
        <v>127092.71999999999</v>
      </c>
      <c r="AA2" s="17">
        <v>0</v>
      </c>
      <c r="AB2" s="12">
        <v>0</v>
      </c>
      <c r="AC2" s="17">
        <v>0</v>
      </c>
      <c r="AD2" s="12">
        <v>0</v>
      </c>
      <c r="AE2" s="17">
        <v>0</v>
      </c>
    </row>
    <row r="3" spans="1:31" x14ac:dyDescent="0.25">
      <c r="A3" s="1" t="s">
        <v>14</v>
      </c>
      <c r="B3" s="10">
        <v>1217569.77</v>
      </c>
      <c r="C3" s="17">
        <v>1469297.6000000043</v>
      </c>
      <c r="D3" s="10">
        <v>1150832.5200000005</v>
      </c>
      <c r="E3" s="17">
        <v>936424.84999999974</v>
      </c>
      <c r="F3" s="10">
        <v>147614.40999999997</v>
      </c>
      <c r="G3" s="18">
        <v>110962.48000000004</v>
      </c>
      <c r="H3" s="10">
        <v>1101393.8799999994</v>
      </c>
      <c r="I3" s="17">
        <v>1136872.1599999999</v>
      </c>
      <c r="J3" s="10">
        <v>13039</v>
      </c>
      <c r="K3" s="17">
        <v>942.17</v>
      </c>
      <c r="L3" s="10">
        <v>486962.77</v>
      </c>
      <c r="M3" s="17">
        <v>516799.62999999995</v>
      </c>
      <c r="N3" s="14">
        <v>175803.62000000002</v>
      </c>
      <c r="O3" s="17">
        <v>51140.19000000001</v>
      </c>
      <c r="P3" s="14">
        <v>798.75</v>
      </c>
      <c r="Q3" s="17">
        <v>14573.77</v>
      </c>
      <c r="R3" s="14">
        <v>3610554.3300000005</v>
      </c>
      <c r="S3" s="17">
        <v>395761.86000000004</v>
      </c>
      <c r="T3" s="14">
        <v>7319.1</v>
      </c>
      <c r="U3" s="17">
        <v>610</v>
      </c>
      <c r="V3" s="14">
        <v>12535787.229999997</v>
      </c>
      <c r="W3" s="17">
        <v>6358908.9899999984</v>
      </c>
      <c r="X3" s="14">
        <v>7088485.04</v>
      </c>
      <c r="Y3" s="17">
        <v>9510431.3000000026</v>
      </c>
      <c r="Z3" s="14">
        <v>672882.03</v>
      </c>
      <c r="AA3" s="17">
        <v>219832.28000000003</v>
      </c>
      <c r="AB3" s="14">
        <v>807260.72000000009</v>
      </c>
      <c r="AC3" s="17">
        <v>131369.13</v>
      </c>
      <c r="AD3" s="14">
        <v>43143.22</v>
      </c>
      <c r="AE3" s="17">
        <v>178891.38</v>
      </c>
    </row>
    <row r="4" spans="1:31" x14ac:dyDescent="0.25">
      <c r="A4" s="1" t="s">
        <v>10</v>
      </c>
      <c r="B4" s="10">
        <v>1281024.6100000001</v>
      </c>
      <c r="C4" s="17">
        <v>1306868.2499999986</v>
      </c>
      <c r="D4" s="10">
        <v>646325.91000000015</v>
      </c>
      <c r="E4" s="17">
        <v>3747388.9699999955</v>
      </c>
      <c r="F4" s="10">
        <v>1623652.8199999998</v>
      </c>
      <c r="G4" s="18">
        <v>893826.18</v>
      </c>
      <c r="H4" s="10">
        <v>5260944.0900000045</v>
      </c>
      <c r="I4" s="17">
        <v>10533445.680000005</v>
      </c>
      <c r="J4" s="10">
        <v>128923.55999999998</v>
      </c>
      <c r="K4" s="17">
        <v>88105.11000000003</v>
      </c>
      <c r="L4" s="10">
        <v>177456</v>
      </c>
      <c r="M4" s="17">
        <v>2222966.1399999992</v>
      </c>
      <c r="N4" s="12">
        <v>0</v>
      </c>
      <c r="O4" s="17">
        <v>0</v>
      </c>
      <c r="P4" s="12">
        <v>0</v>
      </c>
      <c r="Q4" s="17">
        <v>0</v>
      </c>
      <c r="R4" s="12">
        <v>0</v>
      </c>
      <c r="S4" s="17">
        <v>680.3</v>
      </c>
      <c r="T4" s="13">
        <v>31414.610000000004</v>
      </c>
      <c r="U4" s="17">
        <v>505650.49999999983</v>
      </c>
      <c r="V4" s="13">
        <v>646300.0299999998</v>
      </c>
      <c r="W4" s="17">
        <v>3374321.2600000012</v>
      </c>
      <c r="X4" s="13">
        <v>3421759.5599999977</v>
      </c>
      <c r="Y4" s="17">
        <v>3342085.1399999983</v>
      </c>
      <c r="Z4" s="13">
        <v>236503.1</v>
      </c>
      <c r="AA4" s="17">
        <v>978643.02999999991</v>
      </c>
      <c r="AB4" s="13">
        <v>38427.03</v>
      </c>
      <c r="AC4" s="17">
        <v>689195.74</v>
      </c>
      <c r="AD4" s="13">
        <v>14850.6</v>
      </c>
      <c r="AE4" s="17">
        <v>0</v>
      </c>
    </row>
    <row r="5" spans="1:31" x14ac:dyDescent="0.25">
      <c r="A5" s="1" t="s">
        <v>86</v>
      </c>
      <c r="B5" s="10">
        <v>0</v>
      </c>
      <c r="C5" s="17">
        <v>0</v>
      </c>
      <c r="D5" s="10">
        <v>0</v>
      </c>
      <c r="E5" s="17">
        <v>0</v>
      </c>
      <c r="F5" s="10">
        <v>0</v>
      </c>
      <c r="G5" s="17">
        <v>0</v>
      </c>
      <c r="H5" s="10">
        <v>0</v>
      </c>
      <c r="I5" s="17">
        <v>0</v>
      </c>
      <c r="J5" s="10">
        <v>0</v>
      </c>
      <c r="K5" s="17">
        <v>0</v>
      </c>
      <c r="L5" s="10">
        <v>0</v>
      </c>
      <c r="M5" s="17">
        <v>0</v>
      </c>
      <c r="N5" s="12">
        <v>0</v>
      </c>
      <c r="O5" s="17">
        <v>0</v>
      </c>
      <c r="P5" s="12">
        <v>0</v>
      </c>
      <c r="Q5" s="17">
        <v>0</v>
      </c>
      <c r="R5" s="12">
        <v>0</v>
      </c>
      <c r="S5" s="17">
        <v>0</v>
      </c>
      <c r="T5" s="12">
        <v>0</v>
      </c>
      <c r="U5" s="17">
        <v>0</v>
      </c>
      <c r="V5" s="12">
        <v>0</v>
      </c>
      <c r="W5" s="17">
        <v>0</v>
      </c>
      <c r="X5" s="13">
        <v>31042</v>
      </c>
      <c r="Y5" s="17">
        <v>0</v>
      </c>
      <c r="Z5" s="12">
        <v>0</v>
      </c>
      <c r="AA5" s="17">
        <v>0</v>
      </c>
      <c r="AB5" s="12">
        <v>0</v>
      </c>
      <c r="AC5" s="17">
        <v>0</v>
      </c>
      <c r="AD5" s="12">
        <v>0</v>
      </c>
      <c r="AE5" s="17">
        <v>0</v>
      </c>
    </row>
    <row r="6" spans="1:31" x14ac:dyDescent="0.25">
      <c r="A6" s="1" t="s">
        <v>87</v>
      </c>
      <c r="B6" s="10">
        <v>0</v>
      </c>
      <c r="C6" s="17">
        <v>0</v>
      </c>
      <c r="D6" s="10">
        <v>0</v>
      </c>
      <c r="E6" s="17">
        <v>0</v>
      </c>
      <c r="F6" s="10">
        <v>0</v>
      </c>
      <c r="G6" s="17">
        <v>0</v>
      </c>
      <c r="H6" s="10">
        <v>0</v>
      </c>
      <c r="I6" s="17">
        <v>0</v>
      </c>
      <c r="J6" s="10">
        <v>0</v>
      </c>
      <c r="K6" s="17">
        <v>0</v>
      </c>
      <c r="L6" s="10">
        <v>0</v>
      </c>
      <c r="M6" s="17">
        <v>0</v>
      </c>
      <c r="N6" s="12">
        <v>0</v>
      </c>
      <c r="O6" s="17">
        <v>0</v>
      </c>
      <c r="P6" s="12">
        <v>0</v>
      </c>
      <c r="Q6" s="17">
        <v>0</v>
      </c>
      <c r="R6" s="12">
        <v>0</v>
      </c>
      <c r="S6" s="17">
        <v>0</v>
      </c>
      <c r="T6" s="12">
        <v>0</v>
      </c>
      <c r="U6" s="17">
        <v>0</v>
      </c>
      <c r="V6" s="13">
        <v>25243.58</v>
      </c>
      <c r="W6" s="17">
        <v>869496.69</v>
      </c>
      <c r="X6" s="12">
        <v>0</v>
      </c>
      <c r="Y6" s="17">
        <v>0</v>
      </c>
      <c r="Z6" s="12">
        <v>0</v>
      </c>
      <c r="AA6" s="17">
        <v>0</v>
      </c>
      <c r="AB6" s="12">
        <v>0</v>
      </c>
      <c r="AC6" s="17">
        <v>0</v>
      </c>
      <c r="AD6" s="12">
        <v>0</v>
      </c>
      <c r="AE6" s="17">
        <v>0</v>
      </c>
    </row>
    <row r="7" spans="1:31" x14ac:dyDescent="0.25">
      <c r="A7" s="1" t="s">
        <v>41</v>
      </c>
      <c r="B7" s="10">
        <v>59811.05</v>
      </c>
      <c r="C7" s="17">
        <v>30599.899999999998</v>
      </c>
      <c r="D7" s="10">
        <v>0</v>
      </c>
      <c r="E7" s="17">
        <v>0</v>
      </c>
      <c r="F7" s="10">
        <v>0</v>
      </c>
      <c r="G7" s="17">
        <v>0</v>
      </c>
      <c r="H7" s="10">
        <v>0</v>
      </c>
      <c r="I7" s="17">
        <v>0</v>
      </c>
      <c r="J7" s="10">
        <v>0</v>
      </c>
      <c r="K7" s="17">
        <v>0</v>
      </c>
      <c r="L7" s="10">
        <v>0</v>
      </c>
      <c r="M7" s="17">
        <v>0</v>
      </c>
      <c r="N7" s="12">
        <v>0</v>
      </c>
      <c r="O7" s="17">
        <v>0</v>
      </c>
      <c r="P7" s="12">
        <v>0</v>
      </c>
      <c r="Q7" s="17">
        <v>0</v>
      </c>
      <c r="R7" s="13">
        <v>425</v>
      </c>
      <c r="S7" s="17">
        <v>0</v>
      </c>
      <c r="T7" s="12">
        <v>0</v>
      </c>
      <c r="U7" s="17">
        <v>0</v>
      </c>
      <c r="V7" s="13">
        <v>491896.08999999997</v>
      </c>
      <c r="W7" s="17">
        <v>0</v>
      </c>
      <c r="X7" s="13">
        <v>1293946.3700000001</v>
      </c>
      <c r="Y7" s="17">
        <v>1023281.1100000001</v>
      </c>
      <c r="Z7" s="13">
        <v>141.16999999999999</v>
      </c>
      <c r="AA7" s="17">
        <v>0</v>
      </c>
      <c r="AB7" s="12">
        <v>0</v>
      </c>
      <c r="AC7" s="17">
        <v>0</v>
      </c>
      <c r="AD7" s="12">
        <v>0</v>
      </c>
      <c r="AE7" s="17">
        <v>0</v>
      </c>
    </row>
    <row r="8" spans="1:31" x14ac:dyDescent="0.25">
      <c r="A8" s="1" t="s">
        <v>28</v>
      </c>
      <c r="B8" s="10">
        <v>806355.85</v>
      </c>
      <c r="C8" s="17">
        <v>198288.67999999996</v>
      </c>
      <c r="D8" s="10">
        <v>18974.18</v>
      </c>
      <c r="E8" s="17">
        <v>0</v>
      </c>
      <c r="F8" s="10">
        <v>1969.46</v>
      </c>
      <c r="G8" s="17">
        <v>0</v>
      </c>
      <c r="H8" s="10">
        <v>0</v>
      </c>
      <c r="I8" s="17">
        <v>0</v>
      </c>
      <c r="J8" s="10">
        <v>0</v>
      </c>
      <c r="K8" s="17">
        <v>6663.4500000000007</v>
      </c>
      <c r="L8" s="10">
        <v>2793.82</v>
      </c>
      <c r="M8" s="17">
        <v>1437.33</v>
      </c>
      <c r="N8" s="12">
        <v>0</v>
      </c>
      <c r="O8" s="17">
        <v>0</v>
      </c>
      <c r="P8" s="12">
        <v>0</v>
      </c>
      <c r="Q8" s="17">
        <v>0</v>
      </c>
      <c r="R8" s="13">
        <v>3977.12</v>
      </c>
      <c r="S8" s="17">
        <v>12687.41</v>
      </c>
      <c r="T8" s="12">
        <v>0</v>
      </c>
      <c r="U8" s="17">
        <v>0</v>
      </c>
      <c r="V8" s="13">
        <v>2138028.21</v>
      </c>
      <c r="W8" s="17">
        <v>1139710.68</v>
      </c>
      <c r="X8" s="13">
        <v>350178.60000000003</v>
      </c>
      <c r="Y8" s="17">
        <v>664502.45000000007</v>
      </c>
      <c r="Z8" s="13">
        <v>445990.25999999989</v>
      </c>
      <c r="AA8" s="17">
        <v>505025.74</v>
      </c>
      <c r="AB8" s="12">
        <v>0</v>
      </c>
      <c r="AC8" s="17">
        <v>199055.15</v>
      </c>
      <c r="AD8" s="13">
        <v>22180.309999999998</v>
      </c>
      <c r="AE8" s="17">
        <v>31.75</v>
      </c>
    </row>
    <row r="9" spans="1:31" x14ac:dyDescent="0.25">
      <c r="A9" s="1" t="s">
        <v>43</v>
      </c>
      <c r="B9" s="10">
        <v>0</v>
      </c>
      <c r="C9" s="17">
        <v>0</v>
      </c>
      <c r="D9" s="10">
        <v>52044.54</v>
      </c>
      <c r="E9" s="17">
        <v>2492973.6299999994</v>
      </c>
      <c r="F9" s="10">
        <v>0</v>
      </c>
      <c r="G9" s="17">
        <v>0</v>
      </c>
      <c r="H9" s="10">
        <v>0</v>
      </c>
      <c r="I9" s="17">
        <v>0</v>
      </c>
      <c r="J9" s="10">
        <v>0</v>
      </c>
      <c r="K9" s="17">
        <v>0</v>
      </c>
      <c r="L9" s="10">
        <v>0</v>
      </c>
      <c r="M9" s="17">
        <v>0</v>
      </c>
      <c r="N9" s="14">
        <v>20419501.34999999</v>
      </c>
      <c r="O9" s="17">
        <v>4786375.4099999964</v>
      </c>
      <c r="P9" s="12">
        <v>0</v>
      </c>
      <c r="Q9" s="17">
        <v>0</v>
      </c>
      <c r="R9" s="12">
        <v>0</v>
      </c>
      <c r="S9" s="17">
        <v>0</v>
      </c>
      <c r="T9" s="12">
        <v>0</v>
      </c>
      <c r="U9" s="17">
        <v>0</v>
      </c>
      <c r="V9" s="12">
        <v>0</v>
      </c>
      <c r="W9" s="17">
        <v>0</v>
      </c>
      <c r="X9" s="12">
        <v>0</v>
      </c>
      <c r="Y9" s="17">
        <v>0</v>
      </c>
      <c r="Z9" s="12">
        <v>0</v>
      </c>
      <c r="AA9" s="17">
        <v>0</v>
      </c>
      <c r="AB9" s="12">
        <v>0</v>
      </c>
      <c r="AC9" s="17">
        <v>0</v>
      </c>
      <c r="AD9" s="14">
        <v>1630.93</v>
      </c>
      <c r="AE9" s="17">
        <v>0</v>
      </c>
    </row>
    <row r="10" spans="1:31" x14ac:dyDescent="0.25">
      <c r="A10" s="1" t="s">
        <v>6</v>
      </c>
      <c r="B10" s="10">
        <v>7367424.29</v>
      </c>
      <c r="C10" s="17">
        <v>4611666.6199999964</v>
      </c>
      <c r="D10" s="10">
        <v>13522766.379999986</v>
      </c>
      <c r="E10" s="17">
        <v>11160675.169999987</v>
      </c>
      <c r="F10" s="10">
        <v>130955.47999999994</v>
      </c>
      <c r="G10" s="18">
        <v>105439.31999999999</v>
      </c>
      <c r="H10" s="10">
        <v>5165620.2300000004</v>
      </c>
      <c r="I10" s="17">
        <v>4598870.8199999966</v>
      </c>
      <c r="J10" s="10">
        <v>0</v>
      </c>
      <c r="K10" s="17">
        <v>0</v>
      </c>
      <c r="L10" s="10">
        <v>7368734.1400000071</v>
      </c>
      <c r="M10" s="17">
        <v>9310328.2200000063</v>
      </c>
      <c r="N10" s="14">
        <v>4890021.46</v>
      </c>
      <c r="O10" s="17">
        <v>33455</v>
      </c>
      <c r="P10" s="14">
        <v>72.25</v>
      </c>
      <c r="Q10" s="17">
        <v>20503.21</v>
      </c>
      <c r="R10" s="14">
        <v>60876.509999999995</v>
      </c>
      <c r="S10" s="17">
        <v>11250.02</v>
      </c>
      <c r="T10" s="15">
        <v>1631.6799999999998</v>
      </c>
      <c r="U10" s="17">
        <v>18005.23</v>
      </c>
      <c r="V10" s="14">
        <v>11044578.749999993</v>
      </c>
      <c r="W10" s="17">
        <v>2942027.3400000003</v>
      </c>
      <c r="X10" s="14">
        <v>3008485.44</v>
      </c>
      <c r="Y10" s="17">
        <v>803200.07000000007</v>
      </c>
      <c r="Z10" s="14">
        <v>722276.86999999988</v>
      </c>
      <c r="AA10" s="17">
        <v>596698.16999999981</v>
      </c>
      <c r="AB10" s="14">
        <v>898573.66999999993</v>
      </c>
      <c r="AC10" s="17">
        <v>533108.34000000008</v>
      </c>
      <c r="AD10" s="14">
        <v>307790.23</v>
      </c>
      <c r="AE10" s="17">
        <v>175906.93</v>
      </c>
    </row>
    <row r="11" spans="1:31" x14ac:dyDescent="0.25">
      <c r="A11" s="1" t="s">
        <v>85</v>
      </c>
      <c r="B11" s="10">
        <v>0</v>
      </c>
      <c r="C11" s="17">
        <v>0</v>
      </c>
      <c r="D11" s="10">
        <v>0</v>
      </c>
      <c r="E11" s="17">
        <v>0</v>
      </c>
      <c r="F11" s="10">
        <v>0</v>
      </c>
      <c r="G11" s="17">
        <v>0</v>
      </c>
      <c r="H11" s="10">
        <v>0</v>
      </c>
      <c r="I11" s="17">
        <v>0</v>
      </c>
      <c r="J11" s="10">
        <v>0</v>
      </c>
      <c r="K11" s="17">
        <v>0</v>
      </c>
      <c r="L11" s="10">
        <v>0</v>
      </c>
      <c r="M11" s="17">
        <v>0</v>
      </c>
      <c r="N11" s="12">
        <v>0</v>
      </c>
      <c r="O11" s="17">
        <v>0</v>
      </c>
      <c r="P11" s="12">
        <v>0</v>
      </c>
      <c r="Q11" s="17">
        <v>0</v>
      </c>
      <c r="R11" s="13">
        <v>61.9</v>
      </c>
      <c r="S11" s="17">
        <v>0</v>
      </c>
      <c r="T11" s="13">
        <v>36533.599999999999</v>
      </c>
      <c r="U11" s="17">
        <v>0</v>
      </c>
      <c r="V11" s="13">
        <v>1789</v>
      </c>
      <c r="W11" s="17">
        <v>0</v>
      </c>
      <c r="X11" s="13">
        <v>1.25</v>
      </c>
      <c r="Y11" s="17">
        <v>0</v>
      </c>
      <c r="Z11" s="12">
        <v>0</v>
      </c>
      <c r="AA11" s="17">
        <v>0</v>
      </c>
      <c r="AB11" s="12">
        <v>0</v>
      </c>
      <c r="AC11" s="17">
        <v>0</v>
      </c>
      <c r="AD11" s="12">
        <v>0</v>
      </c>
      <c r="AE11" s="17">
        <v>0</v>
      </c>
    </row>
    <row r="12" spans="1:31" x14ac:dyDescent="0.25">
      <c r="A12" s="1" t="s">
        <v>11</v>
      </c>
      <c r="B12" s="10">
        <v>2387271.52</v>
      </c>
      <c r="C12" s="17">
        <v>974881.45000000228</v>
      </c>
      <c r="D12" s="10">
        <v>51841.640000000007</v>
      </c>
      <c r="E12" s="17">
        <v>233097.97</v>
      </c>
      <c r="F12" s="10">
        <v>47469.869999999995</v>
      </c>
      <c r="G12" s="17">
        <v>0</v>
      </c>
      <c r="H12" s="10">
        <v>5584387.5099999998</v>
      </c>
      <c r="I12" s="17">
        <v>87705.849999999977</v>
      </c>
      <c r="J12" s="10">
        <v>832.74</v>
      </c>
      <c r="K12" s="17">
        <v>849.42000000000007</v>
      </c>
      <c r="L12" s="10">
        <v>402930.85999999993</v>
      </c>
      <c r="M12" s="17">
        <v>50049.069999999992</v>
      </c>
      <c r="N12" s="13">
        <v>83661.61</v>
      </c>
      <c r="O12" s="17">
        <v>111800.79</v>
      </c>
      <c r="P12" s="12">
        <v>0</v>
      </c>
      <c r="Q12" s="17">
        <v>0</v>
      </c>
      <c r="R12" s="13">
        <v>1400</v>
      </c>
      <c r="S12" s="17">
        <v>0</v>
      </c>
      <c r="T12" s="13">
        <v>392063.03999999992</v>
      </c>
      <c r="U12" s="17">
        <v>154330.54000000004</v>
      </c>
      <c r="V12" s="13">
        <v>889764.23999999953</v>
      </c>
      <c r="W12" s="17">
        <v>37702.30999999999</v>
      </c>
      <c r="X12" s="13">
        <v>25145.99</v>
      </c>
      <c r="Y12" s="17">
        <v>3332</v>
      </c>
      <c r="Z12" s="12">
        <v>0</v>
      </c>
      <c r="AA12" s="17">
        <v>236494.8</v>
      </c>
      <c r="AB12" s="12">
        <v>0</v>
      </c>
      <c r="AC12" s="17">
        <v>2213.6</v>
      </c>
      <c r="AD12" s="13">
        <v>218990.77999999994</v>
      </c>
      <c r="AE12" s="17">
        <v>91678.98</v>
      </c>
    </row>
    <row r="13" spans="1:31" x14ac:dyDescent="0.25">
      <c r="A13" s="1" t="s">
        <v>15</v>
      </c>
      <c r="B13" s="10">
        <v>2367723.2400000002</v>
      </c>
      <c r="C13" s="17">
        <v>2400690.6300000004</v>
      </c>
      <c r="D13" s="10">
        <v>115494.67</v>
      </c>
      <c r="E13" s="17">
        <v>2064348.0699999973</v>
      </c>
      <c r="F13" s="10">
        <v>47598.68</v>
      </c>
      <c r="G13" s="18">
        <v>68558.349999999991</v>
      </c>
      <c r="H13" s="10">
        <v>767066.7100000002</v>
      </c>
      <c r="I13" s="17">
        <v>2264983.88</v>
      </c>
      <c r="J13" s="10">
        <v>0</v>
      </c>
      <c r="K13" s="17">
        <v>0</v>
      </c>
      <c r="L13" s="10">
        <v>130401.82</v>
      </c>
      <c r="M13" s="17">
        <v>1498198.1200000003</v>
      </c>
      <c r="N13" s="12">
        <v>0</v>
      </c>
      <c r="O13" s="17">
        <v>0</v>
      </c>
      <c r="P13" s="12">
        <v>0</v>
      </c>
      <c r="Q13" s="17">
        <v>0</v>
      </c>
      <c r="R13" s="12">
        <v>0</v>
      </c>
      <c r="S13" s="17">
        <v>0</v>
      </c>
      <c r="T13" s="12">
        <v>0</v>
      </c>
      <c r="U13" s="17">
        <v>16525.920000000002</v>
      </c>
      <c r="V13" s="13">
        <v>306726.28999999998</v>
      </c>
      <c r="W13" s="17">
        <v>1359415.1600000006</v>
      </c>
      <c r="X13" s="13">
        <v>1604828.1000000003</v>
      </c>
      <c r="Y13" s="17">
        <v>1425301.6500000004</v>
      </c>
      <c r="Z13" s="13">
        <v>14808.8</v>
      </c>
      <c r="AA13" s="17">
        <v>890576.32</v>
      </c>
      <c r="AB13" s="13">
        <v>94810.150000000009</v>
      </c>
      <c r="AC13" s="17">
        <v>483654.95999999996</v>
      </c>
      <c r="AD13" s="13">
        <v>100213.91000000002</v>
      </c>
      <c r="AE13" s="17">
        <v>892.5</v>
      </c>
    </row>
    <row r="14" spans="1:31" x14ac:dyDescent="0.25">
      <c r="A14" s="1" t="s">
        <v>13</v>
      </c>
      <c r="B14" s="10">
        <v>1547180.12</v>
      </c>
      <c r="C14" s="17">
        <v>378133.70999999985</v>
      </c>
      <c r="D14" s="10">
        <v>537162.18999999994</v>
      </c>
      <c r="E14" s="17">
        <v>850319.33999999985</v>
      </c>
      <c r="F14" s="10">
        <v>257576.36</v>
      </c>
      <c r="G14" s="18">
        <v>4379.0599999999995</v>
      </c>
      <c r="H14" s="10">
        <v>0</v>
      </c>
      <c r="I14" s="17">
        <v>0</v>
      </c>
      <c r="J14" s="10">
        <v>1609.5</v>
      </c>
      <c r="K14" s="17">
        <v>11548.529999999999</v>
      </c>
      <c r="L14" s="10">
        <v>2082810.8399999994</v>
      </c>
      <c r="M14" s="17">
        <v>1340867.9200000004</v>
      </c>
      <c r="N14" s="14">
        <v>4872223.5</v>
      </c>
      <c r="O14" s="17">
        <v>747075.84000000008</v>
      </c>
      <c r="P14" s="14">
        <v>0</v>
      </c>
      <c r="Q14" s="17">
        <v>0</v>
      </c>
      <c r="R14" s="14">
        <v>3146518.0100000007</v>
      </c>
      <c r="S14" s="17">
        <v>1070462.6500000004</v>
      </c>
      <c r="T14" s="14">
        <v>836272.38000000024</v>
      </c>
      <c r="U14" s="17">
        <v>338815.37000000023</v>
      </c>
      <c r="V14" s="14">
        <v>5622228.6399999997</v>
      </c>
      <c r="W14" s="17">
        <v>4631173.2799999956</v>
      </c>
      <c r="X14" s="14">
        <v>14643315.869999988</v>
      </c>
      <c r="Y14" s="17">
        <v>19136677.23</v>
      </c>
      <c r="Z14" s="14">
        <v>1679068.95</v>
      </c>
      <c r="AA14" s="17">
        <v>773624.08999999973</v>
      </c>
      <c r="AB14" s="14">
        <v>1342938.1600000001</v>
      </c>
      <c r="AC14" s="17">
        <v>1186189.1499999997</v>
      </c>
      <c r="AD14" s="14">
        <v>11638.54</v>
      </c>
      <c r="AE14" s="17">
        <v>14273.3</v>
      </c>
    </row>
    <row r="15" spans="1:31" x14ac:dyDescent="0.25">
      <c r="A15" s="1" t="s">
        <v>76</v>
      </c>
      <c r="B15" s="10">
        <v>0</v>
      </c>
      <c r="C15" s="17">
        <v>0</v>
      </c>
      <c r="D15" s="10">
        <v>0</v>
      </c>
      <c r="E15" s="17">
        <v>0</v>
      </c>
      <c r="F15" s="10">
        <v>0</v>
      </c>
      <c r="G15" s="17">
        <v>0</v>
      </c>
      <c r="H15" s="10">
        <v>0</v>
      </c>
      <c r="I15" s="17">
        <v>0</v>
      </c>
      <c r="J15" s="10">
        <v>0</v>
      </c>
      <c r="K15" s="17">
        <v>0</v>
      </c>
      <c r="L15" s="10">
        <v>0</v>
      </c>
      <c r="M15" s="17">
        <v>0</v>
      </c>
      <c r="N15" s="12">
        <v>0</v>
      </c>
      <c r="O15" s="17">
        <v>0</v>
      </c>
      <c r="P15" s="12">
        <v>0</v>
      </c>
      <c r="Q15" s="17">
        <v>0</v>
      </c>
      <c r="R15" s="12">
        <v>0</v>
      </c>
      <c r="S15" s="17">
        <v>35277.880000000005</v>
      </c>
      <c r="T15" s="12">
        <v>0</v>
      </c>
      <c r="U15" s="17">
        <v>0</v>
      </c>
      <c r="V15" s="13">
        <v>1004922.8799999998</v>
      </c>
      <c r="W15" s="17">
        <v>48982.539999999986</v>
      </c>
      <c r="X15" s="12">
        <v>0</v>
      </c>
      <c r="Y15" s="17">
        <v>94761.99</v>
      </c>
      <c r="Z15" s="13">
        <v>49035.91</v>
      </c>
      <c r="AA15" s="17">
        <v>1913.66</v>
      </c>
      <c r="AB15" s="12">
        <v>0</v>
      </c>
      <c r="AC15" s="17">
        <v>0</v>
      </c>
      <c r="AD15" s="12">
        <v>0</v>
      </c>
      <c r="AE15" s="17">
        <v>0</v>
      </c>
    </row>
    <row r="16" spans="1:31" x14ac:dyDescent="0.25">
      <c r="A16" s="1" t="s">
        <v>34</v>
      </c>
      <c r="B16" s="10">
        <v>12462.45</v>
      </c>
      <c r="C16" s="17">
        <v>17797781.700000033</v>
      </c>
      <c r="D16" s="10">
        <v>4527.1899999999996</v>
      </c>
      <c r="E16" s="17">
        <v>27321481.719999928</v>
      </c>
      <c r="F16" s="10">
        <v>0</v>
      </c>
      <c r="G16" s="18">
        <v>394535.73000000004</v>
      </c>
      <c r="H16" s="10">
        <v>177695.76</v>
      </c>
      <c r="I16" s="17">
        <v>3337019.3899999978</v>
      </c>
      <c r="J16" s="10">
        <v>0</v>
      </c>
      <c r="K16" s="17">
        <v>0</v>
      </c>
      <c r="L16" s="10">
        <v>27101.32</v>
      </c>
      <c r="M16" s="17">
        <v>32795781.539999984</v>
      </c>
      <c r="N16" s="12">
        <v>0</v>
      </c>
      <c r="O16" s="17">
        <v>0</v>
      </c>
      <c r="P16" s="12">
        <v>0</v>
      </c>
      <c r="Q16" s="17">
        <v>0</v>
      </c>
      <c r="R16" s="12">
        <v>0</v>
      </c>
      <c r="S16" s="17">
        <v>0</v>
      </c>
      <c r="T16" s="13">
        <v>459.99</v>
      </c>
      <c r="U16" s="17">
        <v>233759.36999999994</v>
      </c>
      <c r="V16" s="13">
        <v>4101.01</v>
      </c>
      <c r="W16" s="17">
        <v>8627055.5700000022</v>
      </c>
      <c r="X16" s="13">
        <v>447832.30000000005</v>
      </c>
      <c r="Y16" s="17">
        <v>5914703.2400000049</v>
      </c>
      <c r="Z16" s="12">
        <v>0</v>
      </c>
      <c r="AA16" s="17">
        <v>817917.53000000014</v>
      </c>
      <c r="AB16" s="12">
        <v>0</v>
      </c>
      <c r="AC16" s="17">
        <v>578235.68999999994</v>
      </c>
      <c r="AD16" s="12">
        <v>0</v>
      </c>
      <c r="AE16" s="17">
        <v>0</v>
      </c>
    </row>
    <row r="17" spans="1:31" x14ac:dyDescent="0.25">
      <c r="A17" s="1" t="s">
        <v>50</v>
      </c>
      <c r="B17" s="10">
        <v>9043.4699999999993</v>
      </c>
      <c r="C17" s="17">
        <v>0</v>
      </c>
      <c r="D17" s="10">
        <v>0</v>
      </c>
      <c r="E17" s="17">
        <v>0</v>
      </c>
      <c r="F17" s="10">
        <v>0</v>
      </c>
      <c r="G17" s="17">
        <v>0</v>
      </c>
      <c r="H17" s="10">
        <v>0</v>
      </c>
      <c r="I17" s="17">
        <v>0</v>
      </c>
      <c r="J17" s="10">
        <v>0</v>
      </c>
      <c r="K17" s="17">
        <v>0</v>
      </c>
      <c r="L17" s="10">
        <v>0</v>
      </c>
      <c r="M17" s="17">
        <v>0</v>
      </c>
      <c r="N17" s="12">
        <v>0</v>
      </c>
      <c r="O17" s="17">
        <v>0</v>
      </c>
      <c r="P17" s="12">
        <v>0</v>
      </c>
      <c r="Q17" s="17">
        <v>0</v>
      </c>
      <c r="R17" s="12">
        <v>0</v>
      </c>
      <c r="S17" s="17">
        <v>0</v>
      </c>
      <c r="T17" s="12">
        <v>0</v>
      </c>
      <c r="U17" s="17">
        <v>0</v>
      </c>
      <c r="V17" s="12">
        <v>0</v>
      </c>
      <c r="W17" s="17">
        <v>0</v>
      </c>
      <c r="X17" s="12">
        <v>0</v>
      </c>
      <c r="Y17" s="17">
        <v>0</v>
      </c>
      <c r="Z17" s="12">
        <v>0</v>
      </c>
      <c r="AA17" s="17">
        <v>0</v>
      </c>
      <c r="AB17" s="12">
        <v>0</v>
      </c>
      <c r="AC17" s="17">
        <v>0</v>
      </c>
      <c r="AD17" s="12">
        <v>0</v>
      </c>
      <c r="AE17" s="17">
        <v>0</v>
      </c>
    </row>
    <row r="18" spans="1:31" x14ac:dyDescent="0.25">
      <c r="A18" s="1" t="s">
        <v>33</v>
      </c>
      <c r="B18" s="10">
        <v>209938.59</v>
      </c>
      <c r="C18" s="17">
        <v>169520.89</v>
      </c>
      <c r="D18" s="10">
        <v>0</v>
      </c>
      <c r="E18" s="17">
        <v>6031.81</v>
      </c>
      <c r="F18" s="10">
        <v>0</v>
      </c>
      <c r="G18" s="17">
        <v>0</v>
      </c>
      <c r="H18" s="10">
        <v>0</v>
      </c>
      <c r="I18" s="17">
        <v>0</v>
      </c>
      <c r="J18" s="10">
        <v>0</v>
      </c>
      <c r="K18" s="17">
        <v>0</v>
      </c>
      <c r="L18" s="10">
        <v>14200.93</v>
      </c>
      <c r="M18" s="17">
        <v>0</v>
      </c>
      <c r="N18" s="12">
        <v>0</v>
      </c>
      <c r="O18" s="17">
        <v>0</v>
      </c>
      <c r="P18" s="12">
        <v>0</v>
      </c>
      <c r="Q18" s="17">
        <v>0</v>
      </c>
      <c r="R18" s="13">
        <v>19.190000000000001</v>
      </c>
      <c r="S18" s="17">
        <v>6651.96</v>
      </c>
      <c r="T18" s="12">
        <v>0</v>
      </c>
      <c r="U18" s="17">
        <v>0</v>
      </c>
      <c r="V18" s="13">
        <v>447120.35000000003</v>
      </c>
      <c r="W18" s="17">
        <v>828095.31</v>
      </c>
      <c r="X18" s="13">
        <v>61287.02</v>
      </c>
      <c r="Y18" s="17">
        <v>22854.62</v>
      </c>
      <c r="Z18" s="13">
        <v>3686.78</v>
      </c>
      <c r="AA18" s="17">
        <v>8774.99</v>
      </c>
      <c r="AB18" s="13">
        <v>12745</v>
      </c>
      <c r="AC18" s="17">
        <v>0</v>
      </c>
      <c r="AD18" s="13">
        <v>59795.08</v>
      </c>
      <c r="AE18" s="17">
        <v>4415.41</v>
      </c>
    </row>
    <row r="19" spans="1:31" x14ac:dyDescent="0.25">
      <c r="A19" s="1" t="s">
        <v>73</v>
      </c>
      <c r="B19" s="10">
        <v>0</v>
      </c>
      <c r="C19" s="17">
        <v>46935.66</v>
      </c>
      <c r="D19" s="10">
        <v>0</v>
      </c>
      <c r="E19" s="17">
        <v>0</v>
      </c>
      <c r="F19" s="10">
        <v>0</v>
      </c>
      <c r="G19" s="17">
        <v>0</v>
      </c>
      <c r="H19" s="10">
        <v>0</v>
      </c>
      <c r="I19" s="17">
        <v>0</v>
      </c>
      <c r="J19" s="10">
        <v>0</v>
      </c>
      <c r="K19" s="17">
        <v>0</v>
      </c>
      <c r="L19" s="10">
        <v>0</v>
      </c>
      <c r="M19" s="17">
        <v>0</v>
      </c>
      <c r="N19" s="14">
        <v>1824492.37</v>
      </c>
      <c r="O19" s="17">
        <v>0</v>
      </c>
      <c r="P19" s="12">
        <v>0</v>
      </c>
      <c r="Q19" s="17">
        <v>0</v>
      </c>
      <c r="R19" s="12">
        <v>0</v>
      </c>
      <c r="S19" s="17">
        <v>0</v>
      </c>
      <c r="T19" s="12">
        <v>0</v>
      </c>
      <c r="U19" s="17">
        <v>0</v>
      </c>
      <c r="V19" s="14">
        <v>975226.34999999986</v>
      </c>
      <c r="W19" s="17">
        <v>9682.7000000000007</v>
      </c>
      <c r="X19" s="14">
        <v>1154116.5799999998</v>
      </c>
      <c r="Y19" s="17">
        <v>115170</v>
      </c>
      <c r="Z19" s="14">
        <v>232306</v>
      </c>
      <c r="AA19" s="17">
        <v>0</v>
      </c>
      <c r="AB19" s="14">
        <v>1858484.7099999997</v>
      </c>
      <c r="AC19" s="17">
        <v>0</v>
      </c>
      <c r="AD19" s="14">
        <v>74456.800000000003</v>
      </c>
      <c r="AE19" s="17">
        <v>0</v>
      </c>
    </row>
    <row r="20" spans="1:31" x14ac:dyDescent="0.25">
      <c r="A20" s="1" t="s">
        <v>48</v>
      </c>
      <c r="B20" s="10">
        <v>18691.669999999998</v>
      </c>
      <c r="C20" s="17">
        <v>7123.2699999999995</v>
      </c>
      <c r="D20" s="10">
        <v>0</v>
      </c>
      <c r="E20" s="17">
        <v>0</v>
      </c>
      <c r="F20" s="10">
        <v>0</v>
      </c>
      <c r="G20" s="17">
        <v>0</v>
      </c>
      <c r="H20" s="10">
        <v>0</v>
      </c>
      <c r="I20" s="17">
        <v>17551.11</v>
      </c>
      <c r="J20" s="10">
        <v>0</v>
      </c>
      <c r="K20" s="17">
        <v>0</v>
      </c>
      <c r="L20" s="10">
        <v>0</v>
      </c>
      <c r="M20" s="17">
        <v>0</v>
      </c>
      <c r="N20" s="12">
        <v>0</v>
      </c>
      <c r="O20" s="17">
        <v>0</v>
      </c>
      <c r="P20" s="12">
        <v>0</v>
      </c>
      <c r="Q20" s="17">
        <v>0</v>
      </c>
      <c r="R20" s="13">
        <v>370.82</v>
      </c>
      <c r="S20" s="17">
        <v>2186.0100000000002</v>
      </c>
      <c r="T20" s="12">
        <v>0</v>
      </c>
      <c r="U20" s="17">
        <v>0</v>
      </c>
      <c r="V20" s="13">
        <v>66606.260000000009</v>
      </c>
      <c r="W20" s="17">
        <v>443012.89000000019</v>
      </c>
      <c r="X20" s="13">
        <v>3394858.85</v>
      </c>
      <c r="Y20" s="17">
        <v>669770.32000000007</v>
      </c>
      <c r="Z20" s="12">
        <v>0</v>
      </c>
      <c r="AA20" s="17">
        <v>0</v>
      </c>
      <c r="AB20" s="13">
        <v>333772.45999999996</v>
      </c>
      <c r="AC20" s="17">
        <v>0</v>
      </c>
      <c r="AD20" s="13">
        <v>767.91</v>
      </c>
      <c r="AE20" s="17">
        <v>0</v>
      </c>
    </row>
    <row r="21" spans="1:31" x14ac:dyDescent="0.25">
      <c r="A21" s="1" t="s">
        <v>78</v>
      </c>
      <c r="B21" s="10">
        <v>0</v>
      </c>
      <c r="C21" s="17">
        <v>0</v>
      </c>
      <c r="D21" s="10">
        <v>0</v>
      </c>
      <c r="E21" s="17">
        <v>0</v>
      </c>
      <c r="F21" s="10">
        <v>0</v>
      </c>
      <c r="G21" s="17">
        <v>0</v>
      </c>
      <c r="H21" s="10">
        <v>0</v>
      </c>
      <c r="I21" s="17">
        <v>0</v>
      </c>
      <c r="J21" s="10">
        <v>0</v>
      </c>
      <c r="K21" s="17">
        <v>0</v>
      </c>
      <c r="L21" s="10">
        <v>0</v>
      </c>
      <c r="M21" s="17">
        <v>0</v>
      </c>
      <c r="N21" s="12">
        <v>0</v>
      </c>
      <c r="O21" s="17">
        <v>0</v>
      </c>
      <c r="P21" s="12">
        <v>0</v>
      </c>
      <c r="Q21" s="17">
        <v>0</v>
      </c>
      <c r="R21" s="12">
        <v>0</v>
      </c>
      <c r="S21" s="17">
        <v>0</v>
      </c>
      <c r="T21" s="12">
        <v>0</v>
      </c>
      <c r="U21" s="17">
        <v>0</v>
      </c>
      <c r="V21" s="13">
        <v>924868.70000000007</v>
      </c>
      <c r="W21" s="17">
        <v>0</v>
      </c>
      <c r="X21" s="12">
        <v>0</v>
      </c>
      <c r="Y21" s="17">
        <v>0</v>
      </c>
      <c r="Z21" s="12">
        <v>0</v>
      </c>
      <c r="AA21" s="17">
        <v>0</v>
      </c>
      <c r="AB21" s="12">
        <v>0</v>
      </c>
      <c r="AC21" s="17">
        <v>0</v>
      </c>
      <c r="AD21" s="12">
        <v>0</v>
      </c>
      <c r="AE21" s="17">
        <v>0</v>
      </c>
    </row>
    <row r="22" spans="1:31" x14ac:dyDescent="0.25">
      <c r="A22" s="1" t="s">
        <v>45</v>
      </c>
      <c r="B22" s="10">
        <v>0</v>
      </c>
      <c r="C22" s="17">
        <v>0</v>
      </c>
      <c r="D22" s="10">
        <v>0</v>
      </c>
      <c r="E22" s="17">
        <v>0</v>
      </c>
      <c r="F22" s="10">
        <v>0</v>
      </c>
      <c r="G22" s="17">
        <v>0</v>
      </c>
      <c r="H22" s="10">
        <v>30208.799999999999</v>
      </c>
      <c r="I22" s="17">
        <v>0</v>
      </c>
      <c r="J22" s="10">
        <v>0</v>
      </c>
      <c r="K22" s="17">
        <v>0</v>
      </c>
      <c r="L22" s="10">
        <v>0</v>
      </c>
      <c r="M22" s="17">
        <v>0</v>
      </c>
      <c r="N22" s="12">
        <v>0</v>
      </c>
      <c r="O22" s="17">
        <v>0</v>
      </c>
      <c r="P22" s="12">
        <v>0</v>
      </c>
      <c r="Q22" s="17">
        <v>0</v>
      </c>
      <c r="R22" s="12">
        <v>0</v>
      </c>
      <c r="S22" s="17">
        <v>0</v>
      </c>
      <c r="T22" s="12">
        <v>0</v>
      </c>
      <c r="U22" s="17">
        <v>0</v>
      </c>
      <c r="V22" s="13">
        <v>8792.9900000000016</v>
      </c>
      <c r="W22" s="17">
        <v>0</v>
      </c>
      <c r="X22" s="12">
        <v>0</v>
      </c>
      <c r="Y22" s="17">
        <v>0</v>
      </c>
      <c r="Z22" s="12">
        <v>0</v>
      </c>
      <c r="AA22" s="17">
        <v>0</v>
      </c>
      <c r="AB22" s="12">
        <v>0</v>
      </c>
      <c r="AC22" s="17">
        <v>0</v>
      </c>
      <c r="AD22" s="12">
        <v>0</v>
      </c>
      <c r="AE22" s="17">
        <v>0</v>
      </c>
    </row>
    <row r="23" spans="1:31" x14ac:dyDescent="0.25">
      <c r="A23" s="1" t="s">
        <v>24</v>
      </c>
      <c r="B23" s="10">
        <v>138780.94</v>
      </c>
      <c r="C23" s="17">
        <v>24554.11</v>
      </c>
      <c r="D23" s="10">
        <v>30938.48</v>
      </c>
      <c r="E23" s="17">
        <v>74774.40999999996</v>
      </c>
      <c r="F23" s="10">
        <v>0</v>
      </c>
      <c r="G23" s="17">
        <v>0</v>
      </c>
      <c r="H23" s="10">
        <v>124068.82</v>
      </c>
      <c r="I23" s="17">
        <v>15704.4</v>
      </c>
      <c r="J23" s="10">
        <v>0</v>
      </c>
      <c r="K23" s="17">
        <v>0</v>
      </c>
      <c r="L23" s="10">
        <v>1219696.7800000005</v>
      </c>
      <c r="M23" s="17">
        <v>196114.48</v>
      </c>
      <c r="N23" s="14">
        <v>18943874.060000002</v>
      </c>
      <c r="O23" s="17">
        <v>1439100.4500000002</v>
      </c>
      <c r="P23" s="12">
        <v>0</v>
      </c>
      <c r="Q23" s="17">
        <v>0</v>
      </c>
      <c r="R23" s="12">
        <v>0</v>
      </c>
      <c r="S23" s="17">
        <v>0</v>
      </c>
      <c r="T23" s="12">
        <v>0</v>
      </c>
      <c r="U23" s="17">
        <v>12473.459999999995</v>
      </c>
      <c r="V23" s="14">
        <v>7172533.25</v>
      </c>
      <c r="W23" s="17">
        <v>4090363.6700000004</v>
      </c>
      <c r="X23" s="14">
        <v>102285.68000000001</v>
      </c>
      <c r="Y23" s="17">
        <v>189003.78</v>
      </c>
      <c r="Z23" s="14">
        <v>272840.15000000002</v>
      </c>
      <c r="AA23" s="17">
        <v>7469.3700000000008</v>
      </c>
      <c r="AB23" s="14">
        <v>485266.13999999996</v>
      </c>
      <c r="AC23" s="17">
        <v>0</v>
      </c>
      <c r="AD23" s="12">
        <v>0</v>
      </c>
      <c r="AE23" s="17">
        <v>0</v>
      </c>
    </row>
    <row r="24" spans="1:31" x14ac:dyDescent="0.25">
      <c r="A24" s="1" t="s">
        <v>35</v>
      </c>
      <c r="B24" s="10">
        <v>0</v>
      </c>
      <c r="C24" s="17">
        <v>0</v>
      </c>
      <c r="D24" s="10">
        <v>200844.46999999997</v>
      </c>
      <c r="E24" s="17">
        <v>8850.34</v>
      </c>
      <c r="F24" s="10">
        <v>0</v>
      </c>
      <c r="G24" s="17">
        <v>0</v>
      </c>
      <c r="H24" s="10">
        <v>0</v>
      </c>
      <c r="I24" s="17">
        <v>0</v>
      </c>
      <c r="J24" s="10">
        <v>0</v>
      </c>
      <c r="K24" s="17">
        <v>0</v>
      </c>
      <c r="L24" s="10">
        <v>0</v>
      </c>
      <c r="M24" s="17">
        <v>0</v>
      </c>
      <c r="N24" s="12">
        <v>0</v>
      </c>
      <c r="O24" s="17">
        <v>10</v>
      </c>
      <c r="P24" s="12">
        <v>0</v>
      </c>
      <c r="Q24" s="17">
        <v>0</v>
      </c>
      <c r="R24" s="12">
        <v>0</v>
      </c>
      <c r="S24" s="17">
        <v>39.380000000000003</v>
      </c>
      <c r="T24" s="12">
        <v>0</v>
      </c>
      <c r="U24" s="17">
        <v>0</v>
      </c>
      <c r="V24" s="12">
        <v>0</v>
      </c>
      <c r="W24" s="17">
        <v>0</v>
      </c>
      <c r="X24" s="12">
        <v>0</v>
      </c>
      <c r="Y24" s="17">
        <v>0</v>
      </c>
      <c r="Z24" s="12">
        <v>0</v>
      </c>
      <c r="AA24" s="17">
        <v>0</v>
      </c>
      <c r="AB24" s="12">
        <v>0</v>
      </c>
      <c r="AC24" s="17">
        <v>0</v>
      </c>
      <c r="AD24" s="12">
        <v>0</v>
      </c>
      <c r="AE24" s="17">
        <v>0</v>
      </c>
    </row>
    <row r="25" spans="1:31" x14ac:dyDescent="0.25">
      <c r="A25" s="1" t="s">
        <v>47</v>
      </c>
      <c r="B25" s="10">
        <v>0</v>
      </c>
      <c r="C25" s="17">
        <v>0</v>
      </c>
      <c r="D25" s="10">
        <v>19499.920000000002</v>
      </c>
      <c r="E25" s="17">
        <v>4594.25</v>
      </c>
      <c r="F25" s="10">
        <v>0</v>
      </c>
      <c r="G25" s="17">
        <v>0</v>
      </c>
      <c r="H25" s="10">
        <v>0</v>
      </c>
      <c r="I25" s="17">
        <v>0</v>
      </c>
      <c r="J25" s="10">
        <v>0</v>
      </c>
      <c r="K25" s="17">
        <v>0</v>
      </c>
      <c r="L25" s="10">
        <v>0</v>
      </c>
      <c r="M25" s="17">
        <v>0</v>
      </c>
      <c r="N25" s="12">
        <v>0</v>
      </c>
      <c r="O25" s="17">
        <v>0</v>
      </c>
      <c r="P25" s="12">
        <v>0</v>
      </c>
      <c r="Q25" s="17">
        <v>0</v>
      </c>
      <c r="R25" s="12">
        <v>0</v>
      </c>
      <c r="S25" s="17">
        <v>0</v>
      </c>
      <c r="T25" s="12">
        <v>0</v>
      </c>
      <c r="U25" s="17">
        <v>0</v>
      </c>
      <c r="V25" s="12">
        <v>0</v>
      </c>
      <c r="W25" s="17">
        <v>0</v>
      </c>
      <c r="X25" s="12">
        <v>0</v>
      </c>
      <c r="Y25" s="17">
        <v>0</v>
      </c>
      <c r="Z25" s="12">
        <v>0</v>
      </c>
      <c r="AA25" s="17">
        <v>0</v>
      </c>
      <c r="AB25" s="12">
        <v>0</v>
      </c>
      <c r="AC25" s="17">
        <v>46516.5</v>
      </c>
      <c r="AD25" s="12">
        <v>0</v>
      </c>
      <c r="AE25" s="17">
        <v>0</v>
      </c>
    </row>
    <row r="26" spans="1:31" x14ac:dyDescent="0.25">
      <c r="A26" s="1" t="s">
        <v>9</v>
      </c>
      <c r="B26" s="10">
        <v>4742238.6900000004</v>
      </c>
      <c r="C26" s="17">
        <v>3372277.909999989</v>
      </c>
      <c r="D26" s="10">
        <v>3661063.4099999997</v>
      </c>
      <c r="E26" s="17">
        <v>2341659.140000002</v>
      </c>
      <c r="F26" s="10">
        <v>227877.49000000008</v>
      </c>
      <c r="G26" s="18">
        <v>35432.01</v>
      </c>
      <c r="H26" s="10">
        <v>548331.14999999991</v>
      </c>
      <c r="I26" s="17">
        <v>246001.09999999998</v>
      </c>
      <c r="J26" s="10">
        <v>7624.27</v>
      </c>
      <c r="K26" s="17">
        <v>11651.07</v>
      </c>
      <c r="L26" s="10">
        <v>999266.7300000001</v>
      </c>
      <c r="M26" s="17">
        <v>440365.46000000025</v>
      </c>
      <c r="N26" s="13">
        <v>21994.34</v>
      </c>
      <c r="O26" s="17">
        <v>2821.83</v>
      </c>
      <c r="P26" s="13">
        <v>34.25</v>
      </c>
      <c r="Q26" s="17">
        <v>191617.49</v>
      </c>
      <c r="R26" s="13">
        <v>330985.31000000006</v>
      </c>
      <c r="S26" s="17">
        <v>51501.349999999991</v>
      </c>
      <c r="T26" s="13">
        <v>74045.180000000008</v>
      </c>
      <c r="U26" s="17">
        <v>62089.939999999995</v>
      </c>
      <c r="V26" s="13">
        <v>3434378.53</v>
      </c>
      <c r="W26" s="17">
        <v>1284372.4799999997</v>
      </c>
      <c r="X26" s="13">
        <v>126599.02</v>
      </c>
      <c r="Y26" s="17">
        <v>72783.790000000023</v>
      </c>
      <c r="Z26" s="13">
        <v>432572.43</v>
      </c>
      <c r="AA26" s="17">
        <v>1624576.9000000004</v>
      </c>
      <c r="AB26" s="13">
        <v>208214.19</v>
      </c>
      <c r="AC26" s="17">
        <v>627266.24</v>
      </c>
      <c r="AD26" s="13">
        <v>129344.91999999998</v>
      </c>
      <c r="AE26" s="17">
        <v>5943.3099999999995</v>
      </c>
    </row>
    <row r="27" spans="1:31" x14ac:dyDescent="0.25">
      <c r="A27" s="1" t="s">
        <v>5</v>
      </c>
      <c r="B27" s="10">
        <v>18025555.489999998</v>
      </c>
      <c r="C27" s="17">
        <v>5482251.3099999987</v>
      </c>
      <c r="D27" s="10">
        <v>10614104.119999971</v>
      </c>
      <c r="E27" s="17">
        <v>2449593.6300000111</v>
      </c>
      <c r="F27" s="10">
        <v>701020.87000000023</v>
      </c>
      <c r="G27" s="18">
        <v>182557.69999999998</v>
      </c>
      <c r="H27" s="10">
        <v>6029237.8999999836</v>
      </c>
      <c r="I27" s="17">
        <v>904684.21000000031</v>
      </c>
      <c r="J27" s="10">
        <v>29684.82</v>
      </c>
      <c r="K27" s="17">
        <v>70251.499999999985</v>
      </c>
      <c r="L27" s="10">
        <v>6276731.7800000357</v>
      </c>
      <c r="M27" s="17">
        <v>3599771.2200000021</v>
      </c>
      <c r="N27" s="14">
        <v>4445373.5399999991</v>
      </c>
      <c r="O27" s="17">
        <v>53052142.590000011</v>
      </c>
      <c r="P27" s="14">
        <v>2084254.7600000002</v>
      </c>
      <c r="Q27" s="17">
        <v>421759.16999999987</v>
      </c>
      <c r="R27" s="14">
        <v>4157496.7199999997</v>
      </c>
      <c r="S27" s="17">
        <v>51192.66</v>
      </c>
      <c r="T27" s="14">
        <v>4375751.0300000012</v>
      </c>
      <c r="U27" s="17">
        <v>1563967.0500000019</v>
      </c>
      <c r="V27" s="14">
        <v>43801815.079999946</v>
      </c>
      <c r="W27" s="17">
        <v>14125341.340000004</v>
      </c>
      <c r="X27" s="14">
        <v>26311733.690000009</v>
      </c>
      <c r="Y27" s="17">
        <v>16924315.739999998</v>
      </c>
      <c r="Z27" s="14">
        <v>4530830.6299999775</v>
      </c>
      <c r="AA27" s="17">
        <v>1850364.56</v>
      </c>
      <c r="AB27" s="14">
        <v>2181634.6800000002</v>
      </c>
      <c r="AC27" s="17">
        <v>670249.68999999994</v>
      </c>
      <c r="AD27" s="14">
        <v>1693941.0399999993</v>
      </c>
      <c r="AE27" s="17">
        <v>220053.08999999997</v>
      </c>
    </row>
    <row r="28" spans="1:31" x14ac:dyDescent="0.25">
      <c r="A28" s="1" t="s">
        <v>84</v>
      </c>
      <c r="B28" s="10">
        <v>0</v>
      </c>
      <c r="C28" s="17">
        <v>0</v>
      </c>
      <c r="D28" s="10">
        <v>0</v>
      </c>
      <c r="E28" s="17">
        <v>0</v>
      </c>
      <c r="F28" s="10">
        <v>0</v>
      </c>
      <c r="G28" s="17">
        <v>0</v>
      </c>
      <c r="H28" s="10">
        <v>0</v>
      </c>
      <c r="I28" s="17">
        <v>0</v>
      </c>
      <c r="J28" s="10">
        <v>0</v>
      </c>
      <c r="K28" s="17">
        <v>0</v>
      </c>
      <c r="L28" s="10">
        <v>0</v>
      </c>
      <c r="M28" s="17">
        <v>0</v>
      </c>
      <c r="N28" s="12">
        <v>0</v>
      </c>
      <c r="O28" s="17">
        <v>0</v>
      </c>
      <c r="P28" s="12">
        <v>0</v>
      </c>
      <c r="Q28" s="17">
        <v>0</v>
      </c>
      <c r="R28" s="12">
        <v>0</v>
      </c>
      <c r="S28" s="17">
        <v>0</v>
      </c>
      <c r="T28" s="12">
        <v>0</v>
      </c>
      <c r="U28" s="17">
        <v>0</v>
      </c>
      <c r="V28" s="13">
        <v>55516.270000000004</v>
      </c>
      <c r="W28" s="17">
        <v>421897.6399999999</v>
      </c>
      <c r="X28" s="12">
        <v>0</v>
      </c>
      <c r="Y28" s="17">
        <v>0</v>
      </c>
      <c r="Z28" s="12">
        <v>0</v>
      </c>
      <c r="AA28" s="17">
        <v>0</v>
      </c>
      <c r="AB28" s="12">
        <v>0</v>
      </c>
      <c r="AC28" s="17">
        <v>0</v>
      </c>
      <c r="AD28" s="12">
        <v>0</v>
      </c>
      <c r="AE28" s="17">
        <v>0</v>
      </c>
    </row>
    <row r="29" spans="1:31" x14ac:dyDescent="0.25">
      <c r="A29" s="1" t="s">
        <v>93</v>
      </c>
      <c r="B29" s="10">
        <v>0</v>
      </c>
      <c r="C29" s="17">
        <v>0</v>
      </c>
      <c r="D29" s="10">
        <v>0</v>
      </c>
      <c r="E29" s="17">
        <v>0</v>
      </c>
      <c r="F29" s="10">
        <v>0</v>
      </c>
      <c r="G29" s="17">
        <v>0</v>
      </c>
      <c r="H29" s="10">
        <v>0</v>
      </c>
      <c r="I29" s="17">
        <v>0</v>
      </c>
      <c r="J29" s="10">
        <v>0</v>
      </c>
      <c r="K29" s="17">
        <v>0</v>
      </c>
      <c r="L29" s="10">
        <v>0</v>
      </c>
      <c r="M29" s="17">
        <v>0</v>
      </c>
      <c r="N29" s="12">
        <v>0</v>
      </c>
      <c r="O29" s="17">
        <v>0</v>
      </c>
      <c r="P29" s="12">
        <v>0</v>
      </c>
      <c r="Q29" s="17">
        <v>544.56999999999994</v>
      </c>
      <c r="R29" s="12">
        <v>0</v>
      </c>
      <c r="S29" s="17">
        <v>0</v>
      </c>
      <c r="T29" s="12">
        <v>0</v>
      </c>
      <c r="U29" s="17">
        <v>0</v>
      </c>
      <c r="V29" s="13">
        <v>461.84999999999997</v>
      </c>
      <c r="W29" s="17">
        <v>30933.199999999997</v>
      </c>
      <c r="X29" s="12">
        <v>0</v>
      </c>
      <c r="Y29" s="17">
        <v>0</v>
      </c>
      <c r="Z29" s="12">
        <v>0</v>
      </c>
      <c r="AA29" s="17">
        <v>0</v>
      </c>
      <c r="AB29" s="12">
        <v>0</v>
      </c>
      <c r="AC29" s="17">
        <v>0</v>
      </c>
      <c r="AD29" s="12">
        <v>0</v>
      </c>
      <c r="AE29" s="17">
        <v>6.71</v>
      </c>
    </row>
    <row r="30" spans="1:31" x14ac:dyDescent="0.25">
      <c r="A30" s="1" t="s">
        <v>7</v>
      </c>
      <c r="B30" s="10">
        <v>15032877.279999999</v>
      </c>
      <c r="C30" s="17">
        <v>6771042.790000028</v>
      </c>
      <c r="D30" s="10">
        <v>1410106.590000001</v>
      </c>
      <c r="E30" s="17">
        <v>488503.25000000012</v>
      </c>
      <c r="F30" s="10">
        <v>143633.5</v>
      </c>
      <c r="G30" s="19">
        <v>25143.33</v>
      </c>
      <c r="H30" s="10">
        <v>104729.25</v>
      </c>
      <c r="I30" s="17">
        <v>78707.310000000027</v>
      </c>
      <c r="J30" s="10">
        <v>26043.97</v>
      </c>
      <c r="K30" s="17">
        <v>89138.200000000041</v>
      </c>
      <c r="L30" s="10">
        <v>918856.19999999902</v>
      </c>
      <c r="M30" s="17">
        <v>82025.010000000024</v>
      </c>
      <c r="N30" s="14">
        <v>759.81999999999994</v>
      </c>
      <c r="O30" s="17">
        <v>5620.46</v>
      </c>
      <c r="P30" s="12">
        <v>0</v>
      </c>
      <c r="Q30" s="17">
        <v>0</v>
      </c>
      <c r="R30" s="14">
        <v>19432.349999999995</v>
      </c>
      <c r="S30" s="17">
        <v>2438.4400000000005</v>
      </c>
      <c r="T30" s="14">
        <v>47893.560000000005</v>
      </c>
      <c r="U30" s="17">
        <v>1107.25</v>
      </c>
      <c r="V30" s="14">
        <v>2001071.3200000008</v>
      </c>
      <c r="W30" s="17">
        <v>464157.13</v>
      </c>
      <c r="X30" s="14">
        <v>6346630.7000000011</v>
      </c>
      <c r="Y30" s="17">
        <v>548174.84</v>
      </c>
      <c r="Z30" s="14">
        <v>1062708.68</v>
      </c>
      <c r="AA30" s="17">
        <v>630848.07000000018</v>
      </c>
      <c r="AB30" s="14">
        <v>42588.959999999999</v>
      </c>
      <c r="AC30" s="17">
        <v>559414.85</v>
      </c>
      <c r="AD30" s="14">
        <v>43938.2</v>
      </c>
      <c r="AE30" s="17">
        <v>20706.169999999998</v>
      </c>
    </row>
    <row r="31" spans="1:31" x14ac:dyDescent="0.25">
      <c r="A31" s="1" t="s">
        <v>53</v>
      </c>
      <c r="B31" s="10">
        <v>0</v>
      </c>
      <c r="C31" s="17">
        <v>496174.64</v>
      </c>
      <c r="D31" s="10">
        <v>3182.15</v>
      </c>
      <c r="E31" s="17">
        <v>6912.9900000000016</v>
      </c>
      <c r="F31" s="10">
        <v>0</v>
      </c>
      <c r="G31" s="17">
        <v>0</v>
      </c>
      <c r="H31" s="10">
        <v>0</v>
      </c>
      <c r="I31" s="17">
        <v>1995.64</v>
      </c>
      <c r="J31" s="10">
        <v>0</v>
      </c>
      <c r="K31" s="17">
        <v>0</v>
      </c>
      <c r="L31" s="10">
        <v>0</v>
      </c>
      <c r="M31" s="17">
        <v>393.21</v>
      </c>
      <c r="N31" s="12">
        <v>0</v>
      </c>
      <c r="O31" s="17">
        <v>0</v>
      </c>
      <c r="P31" s="12">
        <v>0</v>
      </c>
      <c r="Q31" s="17">
        <v>0</v>
      </c>
      <c r="R31" s="12">
        <v>0</v>
      </c>
      <c r="S31" s="17">
        <v>0</v>
      </c>
      <c r="T31" s="12">
        <v>0</v>
      </c>
      <c r="U31" s="17">
        <v>0</v>
      </c>
      <c r="V31" s="12">
        <v>0</v>
      </c>
      <c r="W31" s="17">
        <v>167.04</v>
      </c>
      <c r="X31" s="12">
        <v>0</v>
      </c>
      <c r="Y31" s="17">
        <v>0</v>
      </c>
      <c r="Z31" s="12">
        <v>0</v>
      </c>
      <c r="AA31" s="17">
        <v>0</v>
      </c>
      <c r="AB31" s="12">
        <v>0</v>
      </c>
      <c r="AC31" s="17">
        <v>0</v>
      </c>
      <c r="AD31" s="12">
        <v>0</v>
      </c>
      <c r="AE31" s="17">
        <v>0</v>
      </c>
    </row>
    <row r="32" spans="1:31" x14ac:dyDescent="0.25">
      <c r="A32" s="1" t="s">
        <v>42</v>
      </c>
      <c r="B32" s="10">
        <v>0</v>
      </c>
      <c r="C32" s="17">
        <v>170383.93</v>
      </c>
      <c r="D32" s="10">
        <v>52174.5</v>
      </c>
      <c r="E32" s="17">
        <v>0</v>
      </c>
      <c r="F32" s="10">
        <v>0</v>
      </c>
      <c r="G32" s="17">
        <v>0</v>
      </c>
      <c r="H32" s="10">
        <v>0</v>
      </c>
      <c r="I32" s="17">
        <v>0</v>
      </c>
      <c r="J32" s="10">
        <v>0</v>
      </c>
      <c r="K32" s="17">
        <v>0</v>
      </c>
      <c r="L32" s="10">
        <v>0</v>
      </c>
      <c r="M32" s="17">
        <v>51400.59</v>
      </c>
      <c r="N32" s="12">
        <v>0</v>
      </c>
      <c r="O32" s="17">
        <v>0</v>
      </c>
      <c r="P32" s="12">
        <v>0</v>
      </c>
      <c r="Q32" s="17">
        <v>0</v>
      </c>
      <c r="R32" s="12">
        <v>0</v>
      </c>
      <c r="S32" s="17">
        <v>0</v>
      </c>
      <c r="T32" s="12">
        <v>0</v>
      </c>
      <c r="U32" s="17">
        <v>13795.689999999999</v>
      </c>
      <c r="V32" s="13">
        <v>8534.92</v>
      </c>
      <c r="W32" s="17">
        <v>266708.63999999996</v>
      </c>
      <c r="X32" s="12">
        <v>0</v>
      </c>
      <c r="Y32" s="17">
        <v>0</v>
      </c>
      <c r="Z32" s="12">
        <v>0</v>
      </c>
      <c r="AA32" s="17">
        <v>0</v>
      </c>
      <c r="AB32" s="13">
        <v>90885</v>
      </c>
      <c r="AC32" s="17">
        <v>45346.9</v>
      </c>
      <c r="AD32" s="12">
        <v>0</v>
      </c>
      <c r="AE32" s="17">
        <v>0</v>
      </c>
    </row>
    <row r="33" spans="1:31" x14ac:dyDescent="0.25">
      <c r="A33" s="1" t="s">
        <v>23</v>
      </c>
      <c r="B33" s="10">
        <v>16896.900000000001</v>
      </c>
      <c r="C33" s="17">
        <v>0</v>
      </c>
      <c r="D33" s="10">
        <v>59851.15</v>
      </c>
      <c r="E33" s="17">
        <v>0</v>
      </c>
      <c r="F33" s="10">
        <v>0</v>
      </c>
      <c r="G33" s="17">
        <v>0</v>
      </c>
      <c r="H33" s="10">
        <v>0</v>
      </c>
      <c r="I33" s="17">
        <v>0</v>
      </c>
      <c r="J33" s="10">
        <v>0</v>
      </c>
      <c r="K33" s="17">
        <v>0</v>
      </c>
      <c r="L33" s="10">
        <v>1498466.4500000002</v>
      </c>
      <c r="M33" s="17">
        <v>976900.08000000007</v>
      </c>
      <c r="N33" s="12">
        <v>0</v>
      </c>
      <c r="O33" s="17">
        <v>0</v>
      </c>
      <c r="P33" s="13">
        <v>10289.65</v>
      </c>
      <c r="Q33" s="17">
        <v>0</v>
      </c>
      <c r="R33" s="12">
        <v>0</v>
      </c>
      <c r="S33" s="17">
        <v>0</v>
      </c>
      <c r="T33" s="12">
        <v>0</v>
      </c>
      <c r="U33" s="17">
        <v>0</v>
      </c>
      <c r="V33" s="13">
        <v>493508.39</v>
      </c>
      <c r="W33" s="17">
        <v>225099.22000000003</v>
      </c>
      <c r="X33" s="13">
        <v>87383.709999999992</v>
      </c>
      <c r="Y33" s="17">
        <v>17432.260000000002</v>
      </c>
      <c r="Z33" s="13">
        <v>487159.86000000004</v>
      </c>
      <c r="AA33" s="17">
        <v>12938.74</v>
      </c>
      <c r="AB33" s="13">
        <v>71832.959999999992</v>
      </c>
      <c r="AC33" s="17">
        <v>16570.05</v>
      </c>
      <c r="AD33" s="12">
        <v>0</v>
      </c>
      <c r="AE33" s="17">
        <v>0</v>
      </c>
    </row>
    <row r="34" spans="1:31" x14ac:dyDescent="0.25">
      <c r="A34" s="1" t="s">
        <v>79</v>
      </c>
      <c r="B34" s="10">
        <v>0</v>
      </c>
      <c r="C34" s="17">
        <v>0</v>
      </c>
      <c r="D34" s="10">
        <v>0</v>
      </c>
      <c r="E34" s="17">
        <v>0</v>
      </c>
      <c r="F34" s="10">
        <v>0</v>
      </c>
      <c r="G34" s="17">
        <v>0</v>
      </c>
      <c r="H34" s="10">
        <v>0</v>
      </c>
      <c r="I34" s="17">
        <v>0</v>
      </c>
      <c r="J34" s="10">
        <v>0</v>
      </c>
      <c r="K34" s="17">
        <v>0</v>
      </c>
      <c r="L34" s="10">
        <v>0</v>
      </c>
      <c r="M34" s="17">
        <v>0</v>
      </c>
      <c r="N34" s="12">
        <v>0</v>
      </c>
      <c r="O34" s="17">
        <v>0</v>
      </c>
      <c r="P34" s="12">
        <v>0</v>
      </c>
      <c r="Q34" s="17">
        <v>0</v>
      </c>
      <c r="R34" s="12">
        <v>0</v>
      </c>
      <c r="S34" s="17">
        <v>0</v>
      </c>
      <c r="T34" s="12">
        <v>0</v>
      </c>
      <c r="U34" s="17">
        <v>0</v>
      </c>
      <c r="V34" s="13">
        <v>27402.200000000004</v>
      </c>
      <c r="W34" s="17">
        <v>0</v>
      </c>
      <c r="X34" s="12">
        <v>0</v>
      </c>
      <c r="Y34" s="17">
        <v>0</v>
      </c>
      <c r="Z34" s="13">
        <v>3563.6</v>
      </c>
      <c r="AA34" s="17">
        <v>0</v>
      </c>
      <c r="AB34" s="13">
        <v>442929.45999999996</v>
      </c>
      <c r="AC34" s="17">
        <v>0</v>
      </c>
      <c r="AD34" s="12">
        <v>0</v>
      </c>
      <c r="AE34" s="17">
        <v>0</v>
      </c>
    </row>
    <row r="35" spans="1:31" x14ac:dyDescent="0.25">
      <c r="A35" s="1" t="s">
        <v>38</v>
      </c>
      <c r="B35" s="10">
        <v>47753</v>
      </c>
      <c r="C35" s="17">
        <v>0</v>
      </c>
      <c r="D35" s="10">
        <v>23183.1</v>
      </c>
      <c r="E35" s="17">
        <v>0</v>
      </c>
      <c r="F35" s="10">
        <v>0</v>
      </c>
      <c r="G35" s="17">
        <v>0</v>
      </c>
      <c r="H35" s="10">
        <v>0</v>
      </c>
      <c r="I35" s="17">
        <v>0</v>
      </c>
      <c r="J35" s="10">
        <v>0</v>
      </c>
      <c r="K35" s="17">
        <v>0</v>
      </c>
      <c r="L35" s="10">
        <v>5228.8599999999997</v>
      </c>
      <c r="M35" s="17">
        <v>0</v>
      </c>
      <c r="N35" s="12">
        <v>0</v>
      </c>
      <c r="O35" s="17">
        <v>0</v>
      </c>
      <c r="P35" s="13">
        <v>35969</v>
      </c>
      <c r="Q35" s="17">
        <v>0</v>
      </c>
      <c r="R35" s="13">
        <v>44702.17</v>
      </c>
      <c r="S35" s="17">
        <v>16946.34</v>
      </c>
      <c r="T35" s="12">
        <v>0</v>
      </c>
      <c r="U35" s="17">
        <v>0</v>
      </c>
      <c r="V35" s="12">
        <v>0</v>
      </c>
      <c r="W35" s="17">
        <v>0</v>
      </c>
      <c r="X35" s="12">
        <v>0</v>
      </c>
      <c r="Y35" s="17">
        <v>0</v>
      </c>
      <c r="Z35" s="12">
        <v>0</v>
      </c>
      <c r="AA35" s="17">
        <v>0</v>
      </c>
      <c r="AB35" s="12">
        <v>0</v>
      </c>
      <c r="AC35" s="17">
        <v>0</v>
      </c>
      <c r="AD35" s="12">
        <v>0</v>
      </c>
      <c r="AE35" s="17">
        <v>0</v>
      </c>
    </row>
    <row r="36" spans="1:31" x14ac:dyDescent="0.25">
      <c r="A36" s="1" t="s">
        <v>40</v>
      </c>
      <c r="B36" s="10">
        <v>0</v>
      </c>
      <c r="C36" s="17">
        <v>0</v>
      </c>
      <c r="D36" s="10">
        <v>59894.39</v>
      </c>
      <c r="E36" s="17">
        <v>3746.13</v>
      </c>
      <c r="F36" s="10">
        <v>0</v>
      </c>
      <c r="G36" s="17">
        <v>0</v>
      </c>
      <c r="H36" s="10">
        <v>0</v>
      </c>
      <c r="I36" s="17">
        <v>0</v>
      </c>
      <c r="J36" s="10">
        <v>0</v>
      </c>
      <c r="K36" s="17">
        <v>0</v>
      </c>
      <c r="L36" s="10">
        <v>0</v>
      </c>
      <c r="M36" s="17">
        <v>0</v>
      </c>
      <c r="N36" s="12">
        <v>0</v>
      </c>
      <c r="O36" s="17">
        <v>0</v>
      </c>
      <c r="P36" s="12">
        <v>0</v>
      </c>
      <c r="Q36" s="17">
        <v>0</v>
      </c>
      <c r="R36" s="13">
        <v>8400</v>
      </c>
      <c r="S36" s="17">
        <v>0</v>
      </c>
      <c r="T36" s="13">
        <v>180607.35999999999</v>
      </c>
      <c r="U36" s="17">
        <v>8029.6399999999994</v>
      </c>
      <c r="V36" s="13">
        <v>51082.590000000004</v>
      </c>
      <c r="W36" s="17">
        <v>3410</v>
      </c>
      <c r="X36" s="12">
        <v>0</v>
      </c>
      <c r="Y36" s="17">
        <v>0</v>
      </c>
      <c r="Z36" s="12">
        <v>0</v>
      </c>
      <c r="AA36" s="17">
        <v>0</v>
      </c>
      <c r="AB36" s="13">
        <v>125860</v>
      </c>
      <c r="AC36" s="17">
        <v>64346.05</v>
      </c>
      <c r="AD36" s="12">
        <v>0</v>
      </c>
      <c r="AE36" s="17">
        <v>0</v>
      </c>
    </row>
    <row r="37" spans="1:31" x14ac:dyDescent="0.25">
      <c r="A37" s="1" t="s">
        <v>31</v>
      </c>
      <c r="B37" s="10">
        <v>225323.48</v>
      </c>
      <c r="C37" s="17">
        <v>158550.43</v>
      </c>
      <c r="D37" s="10">
        <v>27031.06</v>
      </c>
      <c r="E37" s="17">
        <v>0</v>
      </c>
      <c r="F37" s="10">
        <v>0</v>
      </c>
      <c r="G37" s="17">
        <v>0</v>
      </c>
      <c r="H37" s="10">
        <v>16447.2</v>
      </c>
      <c r="I37" s="17">
        <v>0</v>
      </c>
      <c r="J37" s="10">
        <v>0</v>
      </c>
      <c r="K37" s="17">
        <v>49238.26</v>
      </c>
      <c r="L37" s="10">
        <v>608.44000000000005</v>
      </c>
      <c r="M37" s="17">
        <v>23435.599999999999</v>
      </c>
      <c r="N37" s="12">
        <v>0</v>
      </c>
      <c r="O37" s="17">
        <v>0</v>
      </c>
      <c r="P37" s="13">
        <v>41409.82</v>
      </c>
      <c r="Q37" s="17">
        <v>364429.06000000006</v>
      </c>
      <c r="R37" s="13">
        <v>407854.92000000004</v>
      </c>
      <c r="S37" s="17">
        <v>103632.79000000001</v>
      </c>
      <c r="T37" s="13">
        <v>35364</v>
      </c>
      <c r="U37" s="17">
        <v>35509.120000000003</v>
      </c>
      <c r="V37" s="13">
        <v>2274117.48</v>
      </c>
      <c r="W37" s="17">
        <v>1322906.3999999997</v>
      </c>
      <c r="X37" s="13">
        <v>2868024.4099999997</v>
      </c>
      <c r="Y37" s="17">
        <v>1254476.32</v>
      </c>
      <c r="Z37" s="13">
        <v>114168.81</v>
      </c>
      <c r="AA37" s="17">
        <v>130658.28000000001</v>
      </c>
      <c r="AB37" s="13">
        <v>76061.009999999995</v>
      </c>
      <c r="AC37" s="17">
        <v>20517.870000000003</v>
      </c>
      <c r="AD37" s="13">
        <v>655.11</v>
      </c>
      <c r="AE37" s="17">
        <v>0</v>
      </c>
    </row>
    <row r="38" spans="1:31" x14ac:dyDescent="0.25">
      <c r="A38" s="1" t="s">
        <v>22</v>
      </c>
      <c r="B38" s="10">
        <v>0</v>
      </c>
      <c r="C38" s="17">
        <v>0</v>
      </c>
      <c r="D38" s="10">
        <v>0</v>
      </c>
      <c r="E38" s="17">
        <v>0</v>
      </c>
      <c r="F38" s="10">
        <v>0</v>
      </c>
      <c r="G38" s="17">
        <v>0</v>
      </c>
      <c r="H38" s="10">
        <v>0</v>
      </c>
      <c r="I38" s="17">
        <v>922584.51000000036</v>
      </c>
      <c r="J38" s="10">
        <v>0</v>
      </c>
      <c r="K38" s="17">
        <v>0</v>
      </c>
      <c r="L38" s="10">
        <v>1606226.65</v>
      </c>
      <c r="M38" s="17">
        <v>143932.28999999998</v>
      </c>
      <c r="N38" s="12">
        <v>0</v>
      </c>
      <c r="O38" s="17">
        <v>0</v>
      </c>
      <c r="P38" s="12">
        <v>0</v>
      </c>
      <c r="Q38" s="17">
        <v>0</v>
      </c>
      <c r="R38" s="12">
        <v>0</v>
      </c>
      <c r="S38" s="17">
        <v>0</v>
      </c>
      <c r="T38" s="12">
        <v>0</v>
      </c>
      <c r="U38" s="17">
        <v>0</v>
      </c>
      <c r="V38" s="13">
        <v>56776.31</v>
      </c>
      <c r="W38" s="17">
        <v>0</v>
      </c>
      <c r="X38" s="13">
        <v>261518.07999999999</v>
      </c>
      <c r="Y38" s="17">
        <v>162136.12000000002</v>
      </c>
      <c r="Z38" s="12">
        <v>0</v>
      </c>
      <c r="AA38" s="17">
        <v>0</v>
      </c>
      <c r="AB38" s="12">
        <v>0</v>
      </c>
      <c r="AC38" s="17">
        <v>0</v>
      </c>
      <c r="AD38" s="12">
        <v>0</v>
      </c>
      <c r="AE38" s="17">
        <v>0</v>
      </c>
    </row>
    <row r="39" spans="1:31" x14ac:dyDescent="0.25">
      <c r="A39" s="1" t="s">
        <v>30</v>
      </c>
      <c r="B39" s="10">
        <v>440727.19</v>
      </c>
      <c r="C39" s="17">
        <v>244287.0600000002</v>
      </c>
      <c r="D39" s="10">
        <v>3814.46</v>
      </c>
      <c r="E39" s="17">
        <v>0</v>
      </c>
      <c r="F39" s="10">
        <v>0</v>
      </c>
      <c r="G39" s="17">
        <v>0</v>
      </c>
      <c r="H39" s="10">
        <v>0</v>
      </c>
      <c r="I39" s="17">
        <v>0</v>
      </c>
      <c r="J39" s="10">
        <v>0</v>
      </c>
      <c r="K39" s="17">
        <v>0</v>
      </c>
      <c r="L39" s="10">
        <v>0</v>
      </c>
      <c r="M39" s="17">
        <v>0</v>
      </c>
      <c r="N39" s="12">
        <v>0</v>
      </c>
      <c r="O39" s="17">
        <v>0</v>
      </c>
      <c r="P39" s="12">
        <v>0</v>
      </c>
      <c r="Q39" s="17">
        <v>0</v>
      </c>
      <c r="R39" s="13">
        <v>19468.86</v>
      </c>
      <c r="S39" s="17">
        <v>16078.3</v>
      </c>
      <c r="T39" s="13">
        <v>2358</v>
      </c>
      <c r="U39" s="17">
        <v>0</v>
      </c>
      <c r="V39" s="13">
        <v>8013.69</v>
      </c>
      <c r="W39" s="17">
        <v>111385.83000000002</v>
      </c>
      <c r="X39" s="12">
        <v>0</v>
      </c>
      <c r="Y39" s="17">
        <v>0</v>
      </c>
      <c r="Z39" s="13">
        <v>123414.59000000003</v>
      </c>
      <c r="AA39" s="17">
        <v>26877.809999999998</v>
      </c>
      <c r="AB39" s="12">
        <v>0</v>
      </c>
      <c r="AC39" s="17">
        <v>0</v>
      </c>
      <c r="AD39" s="12">
        <v>0</v>
      </c>
      <c r="AE39" s="17">
        <v>0</v>
      </c>
    </row>
    <row r="40" spans="1:31" x14ac:dyDescent="0.25">
      <c r="A40" s="1" t="s">
        <v>21</v>
      </c>
      <c r="B40" s="10">
        <v>59912.66</v>
      </c>
      <c r="C40" s="17">
        <v>245372.33999999994</v>
      </c>
      <c r="D40" s="10">
        <v>210715.59</v>
      </c>
      <c r="E40" s="17">
        <v>37282.26</v>
      </c>
      <c r="F40" s="10">
        <v>0</v>
      </c>
      <c r="G40" s="17">
        <v>0</v>
      </c>
      <c r="H40" s="10">
        <v>0</v>
      </c>
      <c r="I40" s="17">
        <v>0</v>
      </c>
      <c r="J40" s="10">
        <v>0</v>
      </c>
      <c r="K40" s="17">
        <v>0</v>
      </c>
      <c r="L40" s="10">
        <v>1620291.7199999997</v>
      </c>
      <c r="M40" s="17">
        <v>136563.99000000002</v>
      </c>
      <c r="N40" s="12">
        <v>0</v>
      </c>
      <c r="O40" s="17">
        <v>0</v>
      </c>
      <c r="P40" s="12">
        <v>0</v>
      </c>
      <c r="Q40" s="17">
        <v>0</v>
      </c>
      <c r="R40" s="13">
        <v>157944.04999999999</v>
      </c>
      <c r="S40" s="17">
        <v>337.93</v>
      </c>
      <c r="T40" s="12">
        <v>0</v>
      </c>
      <c r="U40" s="17">
        <v>1942.2199999999998</v>
      </c>
      <c r="V40" s="13">
        <v>171767.77000000002</v>
      </c>
      <c r="W40" s="17">
        <v>0</v>
      </c>
      <c r="X40" s="13">
        <v>231328.17999999996</v>
      </c>
      <c r="Y40" s="17">
        <v>274856.53999999998</v>
      </c>
      <c r="Z40" s="12">
        <v>0</v>
      </c>
      <c r="AA40" s="17">
        <v>3399.63</v>
      </c>
      <c r="AB40" s="12">
        <v>0</v>
      </c>
      <c r="AC40" s="17">
        <v>0</v>
      </c>
      <c r="AD40" s="12">
        <v>0</v>
      </c>
      <c r="AE40" s="17">
        <v>0</v>
      </c>
    </row>
    <row r="41" spans="1:31" x14ac:dyDescent="0.25">
      <c r="A41" s="1" t="s">
        <v>17</v>
      </c>
      <c r="B41" s="10">
        <v>857643.96</v>
      </c>
      <c r="C41" s="17">
        <v>589197.19000000053</v>
      </c>
      <c r="D41" s="10">
        <v>2212857.4600000004</v>
      </c>
      <c r="E41" s="17">
        <v>3845373.2599999798</v>
      </c>
      <c r="F41" s="10">
        <v>584.88</v>
      </c>
      <c r="G41" s="18">
        <v>519.55999999999995</v>
      </c>
      <c r="H41" s="10">
        <v>344.47</v>
      </c>
      <c r="I41" s="17">
        <v>190.52</v>
      </c>
      <c r="J41" s="10">
        <v>94.39</v>
      </c>
      <c r="K41" s="17">
        <v>0</v>
      </c>
      <c r="L41" s="10">
        <v>11111.67</v>
      </c>
      <c r="M41" s="17">
        <v>60031.250000000007</v>
      </c>
      <c r="N41" s="12">
        <v>0</v>
      </c>
      <c r="O41" s="17">
        <v>0</v>
      </c>
      <c r="P41" s="12">
        <v>0</v>
      </c>
      <c r="Q41" s="17">
        <v>0</v>
      </c>
      <c r="R41" s="13">
        <v>97198.640000000014</v>
      </c>
      <c r="S41" s="17">
        <v>1954.04</v>
      </c>
      <c r="T41" s="12">
        <v>0</v>
      </c>
      <c r="U41" s="17">
        <v>13689.949999999999</v>
      </c>
      <c r="V41" s="13">
        <v>1262076.6400000001</v>
      </c>
      <c r="W41" s="17">
        <v>496940.96999999951</v>
      </c>
      <c r="X41" s="13">
        <v>83572</v>
      </c>
      <c r="Y41" s="17">
        <v>291711.45</v>
      </c>
      <c r="Z41" s="13">
        <v>45864.33</v>
      </c>
      <c r="AA41" s="17">
        <v>27139.06</v>
      </c>
      <c r="AB41" s="13">
        <v>185672.57</v>
      </c>
      <c r="AC41" s="17">
        <v>4224.45</v>
      </c>
      <c r="AD41" s="13">
        <v>63410.189999999995</v>
      </c>
      <c r="AE41" s="17">
        <v>8972.7200000000012</v>
      </c>
    </row>
    <row r="42" spans="1:31" x14ac:dyDescent="0.25">
      <c r="A42" s="1" t="s">
        <v>29</v>
      </c>
      <c r="B42" s="10">
        <v>86713.82</v>
      </c>
      <c r="C42" s="17">
        <v>13261.660000000002</v>
      </c>
      <c r="D42" s="10">
        <v>554505.49</v>
      </c>
      <c r="E42" s="17">
        <v>0</v>
      </c>
      <c r="F42" s="10">
        <v>199.53</v>
      </c>
      <c r="G42" s="17">
        <v>0</v>
      </c>
      <c r="H42" s="10">
        <v>0</v>
      </c>
      <c r="I42" s="17">
        <v>0</v>
      </c>
      <c r="J42" s="10">
        <v>0</v>
      </c>
      <c r="K42" s="17">
        <v>0</v>
      </c>
      <c r="L42" s="10">
        <v>167.4</v>
      </c>
      <c r="M42" s="17">
        <v>13.67</v>
      </c>
      <c r="N42" s="12">
        <v>0</v>
      </c>
      <c r="O42" s="17">
        <v>0</v>
      </c>
      <c r="P42" s="13">
        <v>24697.46</v>
      </c>
      <c r="Q42" s="17">
        <v>159551.5</v>
      </c>
      <c r="R42" s="12">
        <v>0</v>
      </c>
      <c r="S42" s="17">
        <v>49987.51</v>
      </c>
      <c r="T42" s="13">
        <v>7344</v>
      </c>
      <c r="U42" s="17">
        <v>32.769999999999996</v>
      </c>
      <c r="V42" s="13">
        <v>495346.53999999986</v>
      </c>
      <c r="W42" s="17">
        <v>335929.4499999999</v>
      </c>
      <c r="X42" s="13">
        <v>3233146.9899999998</v>
      </c>
      <c r="Y42" s="17">
        <v>2453539.9900000002</v>
      </c>
      <c r="Z42" s="13">
        <v>12462.35</v>
      </c>
      <c r="AA42" s="20">
        <v>0</v>
      </c>
      <c r="AB42" s="13">
        <v>315782.88999999996</v>
      </c>
      <c r="AC42" s="17">
        <v>555.75</v>
      </c>
      <c r="AD42" s="13">
        <v>499.87</v>
      </c>
      <c r="AE42" s="17">
        <v>933.19999999999993</v>
      </c>
    </row>
    <row r="43" spans="1:31" x14ac:dyDescent="0.25">
      <c r="A43" s="1" t="s">
        <v>88</v>
      </c>
      <c r="B43" s="10">
        <v>0</v>
      </c>
      <c r="C43" s="17">
        <v>0</v>
      </c>
      <c r="D43" s="10">
        <v>0</v>
      </c>
      <c r="E43" s="17">
        <v>0</v>
      </c>
      <c r="F43" s="10">
        <v>0</v>
      </c>
      <c r="G43" s="17">
        <v>0</v>
      </c>
      <c r="H43" s="10">
        <v>0</v>
      </c>
      <c r="I43" s="17">
        <v>0</v>
      </c>
      <c r="J43" s="10">
        <v>0</v>
      </c>
      <c r="K43" s="17">
        <v>0</v>
      </c>
      <c r="L43" s="10">
        <v>0</v>
      </c>
      <c r="M43" s="17">
        <v>0</v>
      </c>
      <c r="N43" s="12">
        <v>0</v>
      </c>
      <c r="O43" s="17">
        <v>0</v>
      </c>
      <c r="P43" s="12">
        <v>0</v>
      </c>
      <c r="Q43" s="17">
        <v>0</v>
      </c>
      <c r="R43" s="12">
        <v>0</v>
      </c>
      <c r="S43" s="17">
        <v>0</v>
      </c>
      <c r="T43" s="12">
        <v>0</v>
      </c>
      <c r="U43" s="17">
        <v>0</v>
      </c>
      <c r="V43" s="12">
        <v>0</v>
      </c>
      <c r="W43" s="17">
        <v>0</v>
      </c>
      <c r="X43" s="12">
        <v>0</v>
      </c>
      <c r="Y43" s="17">
        <v>0</v>
      </c>
      <c r="Z43" s="13">
        <v>13217.3</v>
      </c>
      <c r="AA43" s="17">
        <v>0</v>
      </c>
      <c r="AB43" s="12">
        <v>0</v>
      </c>
      <c r="AC43" s="17">
        <v>0</v>
      </c>
      <c r="AD43" s="12">
        <v>0</v>
      </c>
      <c r="AE43" s="17">
        <v>0</v>
      </c>
    </row>
    <row r="44" spans="1:31" x14ac:dyDescent="0.25">
      <c r="A44" s="1" t="s">
        <v>54</v>
      </c>
      <c r="B44" s="10">
        <v>0</v>
      </c>
      <c r="C44" s="17">
        <v>0</v>
      </c>
      <c r="D44" s="10">
        <v>0</v>
      </c>
      <c r="E44" s="17">
        <v>0</v>
      </c>
      <c r="F44" s="10">
        <v>0</v>
      </c>
      <c r="G44" s="17">
        <v>0</v>
      </c>
      <c r="H44" s="10">
        <v>0</v>
      </c>
      <c r="I44" s="17">
        <v>0</v>
      </c>
      <c r="J44" s="10">
        <v>0</v>
      </c>
      <c r="K44" s="17">
        <v>0</v>
      </c>
      <c r="L44" s="10">
        <v>575.5</v>
      </c>
      <c r="M44" s="17">
        <v>0</v>
      </c>
      <c r="N44" s="12">
        <v>0</v>
      </c>
      <c r="O44" s="17">
        <v>0</v>
      </c>
      <c r="P44" s="12">
        <v>0</v>
      </c>
      <c r="Q44" s="17">
        <v>0</v>
      </c>
      <c r="R44" s="12">
        <v>0</v>
      </c>
      <c r="S44" s="17">
        <v>0</v>
      </c>
      <c r="T44" s="12">
        <v>0</v>
      </c>
      <c r="U44" s="17">
        <v>0</v>
      </c>
      <c r="V44" s="12">
        <v>0</v>
      </c>
      <c r="W44" s="17">
        <v>0</v>
      </c>
      <c r="X44" s="12">
        <v>0</v>
      </c>
      <c r="Y44" s="17">
        <v>0</v>
      </c>
      <c r="Z44" s="12">
        <v>0</v>
      </c>
      <c r="AA44" s="17">
        <v>0</v>
      </c>
      <c r="AB44" s="12">
        <v>0</v>
      </c>
      <c r="AC44" s="17">
        <v>0</v>
      </c>
      <c r="AD44" s="12">
        <v>0</v>
      </c>
      <c r="AE44" s="17">
        <v>0</v>
      </c>
    </row>
    <row r="45" spans="1:31" x14ac:dyDescent="0.25">
      <c r="A45" s="1" t="s">
        <v>52</v>
      </c>
      <c r="B45" s="10">
        <v>0</v>
      </c>
      <c r="C45" s="17">
        <v>0</v>
      </c>
      <c r="D45" s="10">
        <v>4320.6400000000003</v>
      </c>
      <c r="E45" s="17">
        <v>0</v>
      </c>
      <c r="F45" s="10">
        <v>0</v>
      </c>
      <c r="G45" s="17">
        <v>0</v>
      </c>
      <c r="H45" s="10">
        <v>0</v>
      </c>
      <c r="I45" s="17">
        <v>0</v>
      </c>
      <c r="J45" s="10">
        <v>0</v>
      </c>
      <c r="K45" s="17">
        <v>0</v>
      </c>
      <c r="L45" s="10">
        <v>0</v>
      </c>
      <c r="M45" s="17">
        <v>0</v>
      </c>
      <c r="N45" s="12">
        <v>0</v>
      </c>
      <c r="O45" s="17">
        <v>0</v>
      </c>
      <c r="P45" s="12">
        <v>0</v>
      </c>
      <c r="Q45" s="17">
        <v>0</v>
      </c>
      <c r="R45" s="12">
        <v>0</v>
      </c>
      <c r="S45" s="17">
        <v>0</v>
      </c>
      <c r="T45" s="12">
        <v>0</v>
      </c>
      <c r="U45" s="17">
        <v>0</v>
      </c>
      <c r="V45" s="12">
        <v>0</v>
      </c>
      <c r="W45" s="17">
        <v>0</v>
      </c>
      <c r="X45" s="12">
        <v>0</v>
      </c>
      <c r="Y45" s="17">
        <v>0</v>
      </c>
      <c r="Z45" s="12">
        <v>0</v>
      </c>
      <c r="AA45" s="17">
        <v>0</v>
      </c>
      <c r="AB45" s="12">
        <v>0</v>
      </c>
      <c r="AC45" s="17">
        <v>0</v>
      </c>
      <c r="AD45" s="12">
        <v>0</v>
      </c>
      <c r="AE45" s="17">
        <v>0</v>
      </c>
    </row>
    <row r="46" spans="1:31" x14ac:dyDescent="0.25">
      <c r="A46" s="1" t="s">
        <v>44</v>
      </c>
      <c r="B46" s="10">
        <v>0</v>
      </c>
      <c r="C46" s="17">
        <v>471.88</v>
      </c>
      <c r="D46" s="10">
        <v>27817.23</v>
      </c>
      <c r="E46" s="17">
        <v>19070.72</v>
      </c>
      <c r="F46" s="10">
        <v>0</v>
      </c>
      <c r="G46" s="17">
        <v>0</v>
      </c>
      <c r="H46" s="10">
        <v>0</v>
      </c>
      <c r="I46" s="17">
        <v>0</v>
      </c>
      <c r="J46" s="10">
        <v>0</v>
      </c>
      <c r="K46" s="17">
        <v>0</v>
      </c>
      <c r="L46" s="10">
        <v>5273.26</v>
      </c>
      <c r="M46" s="17">
        <v>2202589.66</v>
      </c>
      <c r="N46" s="12">
        <v>0</v>
      </c>
      <c r="O46" s="17">
        <v>0</v>
      </c>
      <c r="P46" s="12">
        <v>0</v>
      </c>
      <c r="Q46" s="17">
        <v>0</v>
      </c>
      <c r="R46" s="12">
        <v>0</v>
      </c>
      <c r="S46" s="17">
        <v>0</v>
      </c>
      <c r="T46" s="13">
        <v>70055.609999999986</v>
      </c>
      <c r="U46" s="17">
        <v>28801.61</v>
      </c>
      <c r="V46" s="13">
        <v>155589.39000000001</v>
      </c>
      <c r="W46" s="17">
        <v>140596.6</v>
      </c>
      <c r="X46" s="12">
        <v>0</v>
      </c>
      <c r="Y46" s="17">
        <v>5616.5999999999995</v>
      </c>
      <c r="Z46" s="12">
        <v>0</v>
      </c>
      <c r="AA46" s="17">
        <v>0</v>
      </c>
      <c r="AB46" s="12">
        <v>0</v>
      </c>
      <c r="AC46" s="17">
        <v>0</v>
      </c>
      <c r="AD46" s="12">
        <v>0</v>
      </c>
      <c r="AE46" s="17">
        <v>0</v>
      </c>
    </row>
    <row r="47" spans="1:31" x14ac:dyDescent="0.25">
      <c r="A47" s="1" t="s">
        <v>0</v>
      </c>
      <c r="B47" s="10">
        <v>8234353.4199999999</v>
      </c>
      <c r="C47" s="17">
        <v>2892380.7399999993</v>
      </c>
      <c r="D47" s="10">
        <v>51037391.230000012</v>
      </c>
      <c r="E47" s="17">
        <v>59396611.370000318</v>
      </c>
      <c r="F47" s="10">
        <v>14299191.939999985</v>
      </c>
      <c r="G47" s="18">
        <v>141436.17000000004</v>
      </c>
      <c r="H47" s="10">
        <v>0</v>
      </c>
      <c r="I47" s="17">
        <v>4611011.3400000036</v>
      </c>
      <c r="J47" s="10">
        <v>0</v>
      </c>
      <c r="K47" s="17">
        <v>0</v>
      </c>
      <c r="L47" s="10">
        <v>3748585.5700000003</v>
      </c>
      <c r="M47" s="17">
        <v>4504906.5099999951</v>
      </c>
      <c r="N47" s="14">
        <v>1334.92</v>
      </c>
      <c r="O47" s="17">
        <v>2398.65</v>
      </c>
      <c r="P47" s="14">
        <v>19812.900000000001</v>
      </c>
      <c r="Q47" s="17">
        <v>0</v>
      </c>
      <c r="R47" s="14">
        <v>2491794.9799999995</v>
      </c>
      <c r="S47" s="17">
        <v>527.52</v>
      </c>
      <c r="T47" s="14">
        <v>2894422.3800000022</v>
      </c>
      <c r="U47" s="17">
        <v>838574.20999999973</v>
      </c>
      <c r="V47" s="14">
        <v>31886796.219999999</v>
      </c>
      <c r="W47" s="17">
        <v>13725256.770000001</v>
      </c>
      <c r="X47" s="14">
        <v>5418983.5600000015</v>
      </c>
      <c r="Y47" s="17">
        <v>24359.84</v>
      </c>
      <c r="Z47" s="14">
        <v>1078110.76</v>
      </c>
      <c r="AA47" s="17">
        <v>134896.48000000001</v>
      </c>
      <c r="AB47" s="14">
        <v>47288.31</v>
      </c>
      <c r="AC47" s="17">
        <v>3313.9500000000003</v>
      </c>
      <c r="AD47" s="14">
        <v>351587.91000000003</v>
      </c>
      <c r="AE47" s="17">
        <v>38270.920000000006</v>
      </c>
    </row>
    <row r="48" spans="1:31" x14ac:dyDescent="0.25">
      <c r="A48" s="1" t="s">
        <v>81</v>
      </c>
      <c r="B48" s="10">
        <v>0</v>
      </c>
      <c r="C48" s="17">
        <v>18828.28</v>
      </c>
      <c r="D48" s="10">
        <v>0</v>
      </c>
      <c r="E48" s="17">
        <v>0</v>
      </c>
      <c r="F48" s="10">
        <v>0</v>
      </c>
      <c r="G48" s="17">
        <v>0</v>
      </c>
      <c r="H48" s="10">
        <v>0</v>
      </c>
      <c r="I48" s="17">
        <v>0</v>
      </c>
      <c r="J48" s="10">
        <v>0</v>
      </c>
      <c r="K48" s="17">
        <v>484.78999999999996</v>
      </c>
      <c r="L48" s="10">
        <v>0</v>
      </c>
      <c r="M48" s="17">
        <v>0</v>
      </c>
      <c r="N48" s="13">
        <v>307348.40000000002</v>
      </c>
      <c r="O48" s="17">
        <v>0</v>
      </c>
      <c r="P48" s="12">
        <v>0</v>
      </c>
      <c r="Q48" s="17">
        <v>0</v>
      </c>
      <c r="R48" s="12">
        <v>0</v>
      </c>
      <c r="S48" s="17">
        <v>0</v>
      </c>
      <c r="T48" s="12">
        <v>0</v>
      </c>
      <c r="U48" s="17">
        <v>2521.31</v>
      </c>
      <c r="V48" s="13">
        <v>5274.69</v>
      </c>
      <c r="W48" s="17">
        <f>26852.14+108+56</f>
        <v>27016.14</v>
      </c>
      <c r="X48" s="12">
        <v>0</v>
      </c>
      <c r="Y48" s="17">
        <v>7640</v>
      </c>
      <c r="Z48" s="12">
        <v>0</v>
      </c>
      <c r="AA48" s="17">
        <v>0</v>
      </c>
      <c r="AB48" s="12">
        <v>0</v>
      </c>
      <c r="AC48" s="17">
        <v>9600</v>
      </c>
      <c r="AD48" s="12">
        <v>0</v>
      </c>
      <c r="AE48" s="17">
        <v>0</v>
      </c>
    </row>
    <row r="49" spans="1:31" x14ac:dyDescent="0.25">
      <c r="A49" s="1" t="s">
        <v>80</v>
      </c>
      <c r="B49" s="10">
        <v>0</v>
      </c>
      <c r="C49" s="17">
        <v>0</v>
      </c>
      <c r="D49" s="10">
        <v>0</v>
      </c>
      <c r="E49" s="17">
        <v>0</v>
      </c>
      <c r="F49" s="10">
        <v>0</v>
      </c>
      <c r="G49" s="17">
        <v>0</v>
      </c>
      <c r="H49" s="10">
        <v>0</v>
      </c>
      <c r="I49" s="17">
        <v>0</v>
      </c>
      <c r="J49" s="10">
        <v>0</v>
      </c>
      <c r="K49" s="17">
        <v>0</v>
      </c>
      <c r="L49" s="10">
        <v>0</v>
      </c>
      <c r="M49" s="17">
        <v>0</v>
      </c>
      <c r="N49" s="12">
        <v>0</v>
      </c>
      <c r="O49" s="17">
        <v>0</v>
      </c>
      <c r="P49" s="12">
        <v>0</v>
      </c>
      <c r="Q49" s="17">
        <v>0</v>
      </c>
      <c r="R49" s="12">
        <v>0</v>
      </c>
      <c r="S49" s="17">
        <v>0</v>
      </c>
      <c r="T49" s="12">
        <v>0</v>
      </c>
      <c r="U49" s="17">
        <v>0</v>
      </c>
      <c r="V49" s="13">
        <v>281352.59999999998</v>
      </c>
      <c r="W49" s="17">
        <v>14205.76</v>
      </c>
      <c r="X49" s="12">
        <v>0</v>
      </c>
      <c r="Y49" s="17">
        <v>0</v>
      </c>
      <c r="Z49" s="13">
        <v>47214</v>
      </c>
      <c r="AA49" s="17">
        <v>0</v>
      </c>
      <c r="AB49" s="12">
        <v>0</v>
      </c>
      <c r="AC49" s="17">
        <v>0</v>
      </c>
      <c r="AD49" s="12">
        <v>0</v>
      </c>
      <c r="AE49" s="17">
        <v>0</v>
      </c>
    </row>
    <row r="50" spans="1:31" x14ac:dyDescent="0.25">
      <c r="A50" s="1" t="s">
        <v>90</v>
      </c>
      <c r="B50" s="10">
        <v>0</v>
      </c>
      <c r="C50" s="17">
        <v>0</v>
      </c>
      <c r="D50" s="10">
        <v>0</v>
      </c>
      <c r="E50" s="17">
        <v>0</v>
      </c>
      <c r="F50" s="10">
        <v>0</v>
      </c>
      <c r="G50" s="17">
        <v>0</v>
      </c>
      <c r="H50" s="10">
        <v>0</v>
      </c>
      <c r="I50" s="17">
        <v>0</v>
      </c>
      <c r="J50" s="10">
        <v>0</v>
      </c>
      <c r="K50" s="17">
        <v>0</v>
      </c>
      <c r="L50" s="10">
        <v>0</v>
      </c>
      <c r="M50" s="17">
        <v>0</v>
      </c>
      <c r="N50" s="12">
        <v>0</v>
      </c>
      <c r="O50" s="17">
        <v>0</v>
      </c>
      <c r="P50" s="12">
        <v>0</v>
      </c>
      <c r="Q50" s="17">
        <v>0</v>
      </c>
      <c r="R50" s="13">
        <v>119.9</v>
      </c>
      <c r="S50" s="17">
        <v>0</v>
      </c>
      <c r="T50" s="12">
        <v>0</v>
      </c>
      <c r="U50" s="17">
        <v>0</v>
      </c>
      <c r="V50" s="13">
        <v>783.5</v>
      </c>
      <c r="W50" s="17">
        <v>0</v>
      </c>
      <c r="X50" s="12">
        <v>0</v>
      </c>
      <c r="Y50" s="17">
        <v>0</v>
      </c>
      <c r="Z50" s="12">
        <v>0</v>
      </c>
      <c r="AA50" s="17">
        <v>0</v>
      </c>
      <c r="AB50" s="12">
        <v>0</v>
      </c>
      <c r="AC50" s="17">
        <v>0</v>
      </c>
      <c r="AD50" s="12">
        <v>0</v>
      </c>
      <c r="AE50" s="17">
        <v>0</v>
      </c>
    </row>
    <row r="51" spans="1:31" x14ac:dyDescent="0.25">
      <c r="A51" s="1" t="s">
        <v>36</v>
      </c>
      <c r="B51" s="10">
        <v>23212.47</v>
      </c>
      <c r="C51" s="17">
        <v>0</v>
      </c>
      <c r="D51" s="10">
        <v>137202.79999999999</v>
      </c>
      <c r="E51" s="17">
        <v>0</v>
      </c>
      <c r="F51" s="10">
        <v>0</v>
      </c>
      <c r="G51" s="17">
        <v>0</v>
      </c>
      <c r="H51" s="10">
        <v>0</v>
      </c>
      <c r="I51" s="17">
        <v>0</v>
      </c>
      <c r="J51" s="10">
        <v>3419.22</v>
      </c>
      <c r="K51" s="17">
        <v>0</v>
      </c>
      <c r="L51" s="10">
        <v>0</v>
      </c>
      <c r="M51" s="17">
        <v>0</v>
      </c>
      <c r="N51" s="13">
        <v>5202.71</v>
      </c>
      <c r="O51" s="17">
        <v>0</v>
      </c>
      <c r="P51" s="12">
        <v>0</v>
      </c>
      <c r="Q51" s="17">
        <v>0</v>
      </c>
      <c r="R51" s="12">
        <v>0</v>
      </c>
      <c r="S51" s="17">
        <v>0</v>
      </c>
      <c r="T51" s="12">
        <v>0</v>
      </c>
      <c r="U51" s="17">
        <v>0</v>
      </c>
      <c r="V51" s="13">
        <v>119827.26</v>
      </c>
      <c r="W51" s="17">
        <v>0</v>
      </c>
      <c r="X51" s="12">
        <v>0</v>
      </c>
      <c r="Y51" s="17">
        <v>0</v>
      </c>
      <c r="Z51" s="13">
        <v>49824</v>
      </c>
      <c r="AA51" s="17">
        <v>42709.649999999994</v>
      </c>
      <c r="AB51" s="13">
        <v>4422.51</v>
      </c>
      <c r="AC51" s="17">
        <v>0</v>
      </c>
      <c r="AD51" s="12">
        <v>0</v>
      </c>
      <c r="AE51" s="17">
        <v>0</v>
      </c>
    </row>
    <row r="52" spans="1:31" x14ac:dyDescent="0.25">
      <c r="A52" s="1" t="s">
        <v>8</v>
      </c>
      <c r="B52" s="10">
        <v>10233173.039999999</v>
      </c>
      <c r="C52" s="17">
        <v>0</v>
      </c>
      <c r="D52" s="10">
        <v>2257625.8599999985</v>
      </c>
      <c r="E52" s="17">
        <v>0</v>
      </c>
      <c r="F52" s="10">
        <v>76532.160000000003</v>
      </c>
      <c r="G52" s="17">
        <v>0</v>
      </c>
      <c r="H52" s="10">
        <v>2651719.2599999993</v>
      </c>
      <c r="I52" s="17">
        <v>0</v>
      </c>
      <c r="J52" s="10">
        <v>0</v>
      </c>
      <c r="K52" s="17">
        <v>0</v>
      </c>
      <c r="L52" s="10">
        <v>2363902.4099999997</v>
      </c>
      <c r="M52" s="17">
        <v>0</v>
      </c>
      <c r="N52" s="14">
        <v>15688516.960000001</v>
      </c>
      <c r="O52" s="17">
        <v>0</v>
      </c>
      <c r="P52" s="12">
        <v>0</v>
      </c>
      <c r="Q52" s="17">
        <v>0</v>
      </c>
      <c r="R52" s="12">
        <v>0</v>
      </c>
      <c r="S52" s="17">
        <v>0</v>
      </c>
      <c r="T52" s="14">
        <v>22474.090000000004</v>
      </c>
      <c r="U52" s="17">
        <v>0</v>
      </c>
      <c r="V52" s="14">
        <v>313371.04999999987</v>
      </c>
      <c r="W52" s="17">
        <v>938.13999999999987</v>
      </c>
      <c r="X52" s="14">
        <v>577790.56999999995</v>
      </c>
      <c r="Y52" s="17">
        <v>0</v>
      </c>
      <c r="Z52" s="12">
        <v>0</v>
      </c>
      <c r="AA52" s="17">
        <v>0</v>
      </c>
      <c r="AB52" s="14">
        <v>2936</v>
      </c>
      <c r="AC52" s="17">
        <v>0</v>
      </c>
      <c r="AD52" s="12">
        <v>0</v>
      </c>
      <c r="AE52" s="17">
        <v>0</v>
      </c>
    </row>
    <row r="53" spans="1:31" x14ac:dyDescent="0.25">
      <c r="A53" s="1" t="s">
        <v>16</v>
      </c>
      <c r="B53" s="10">
        <v>2296743.2799999998</v>
      </c>
      <c r="C53" s="17">
        <v>1027215.1600000018</v>
      </c>
      <c r="D53" s="10">
        <v>269616.4599999999</v>
      </c>
      <c r="E53" s="17">
        <v>84726.550000000032</v>
      </c>
      <c r="F53" s="10">
        <v>71960.38</v>
      </c>
      <c r="G53" s="18">
        <v>74695.239999999976</v>
      </c>
      <c r="H53" s="10">
        <v>374652.09000000014</v>
      </c>
      <c r="I53" s="17">
        <v>205900.96999999991</v>
      </c>
      <c r="J53" s="10">
        <v>43614.810000000005</v>
      </c>
      <c r="K53" s="17">
        <v>43.84</v>
      </c>
      <c r="L53" s="10">
        <v>202483.40000000008</v>
      </c>
      <c r="M53" s="17">
        <v>100588.29</v>
      </c>
      <c r="N53" s="12">
        <v>0</v>
      </c>
      <c r="O53" s="17">
        <v>0</v>
      </c>
      <c r="P53" s="12">
        <v>0</v>
      </c>
      <c r="Q53" s="17">
        <v>0</v>
      </c>
      <c r="R53" s="12">
        <v>0</v>
      </c>
      <c r="S53" s="17">
        <v>0</v>
      </c>
      <c r="T53" s="13">
        <v>156.36000000000001</v>
      </c>
      <c r="U53" s="17">
        <v>0</v>
      </c>
      <c r="V53" s="13">
        <v>5857.48</v>
      </c>
      <c r="W53" s="17">
        <v>115817.18999999999</v>
      </c>
      <c r="X53" s="12">
        <v>0</v>
      </c>
      <c r="Y53" s="17">
        <v>0</v>
      </c>
      <c r="Z53" s="12">
        <v>0</v>
      </c>
      <c r="AA53" s="17">
        <v>0</v>
      </c>
      <c r="AB53" s="12">
        <v>0</v>
      </c>
      <c r="AC53" s="17">
        <v>0</v>
      </c>
      <c r="AD53" s="12">
        <v>0</v>
      </c>
      <c r="AE53" s="17">
        <v>0</v>
      </c>
    </row>
    <row r="54" spans="1:31" x14ac:dyDescent="0.25">
      <c r="A54" s="1" t="s">
        <v>89</v>
      </c>
      <c r="B54" s="10">
        <v>0</v>
      </c>
      <c r="C54" s="17">
        <v>0</v>
      </c>
      <c r="D54" s="10">
        <v>0</v>
      </c>
      <c r="E54" s="17">
        <v>0</v>
      </c>
      <c r="F54" s="10">
        <v>0</v>
      </c>
      <c r="G54" s="17">
        <v>0</v>
      </c>
      <c r="H54" s="10">
        <v>0</v>
      </c>
      <c r="I54" s="17">
        <v>0</v>
      </c>
      <c r="J54" s="10">
        <v>0</v>
      </c>
      <c r="K54" s="17">
        <v>0</v>
      </c>
      <c r="L54" s="10">
        <v>0</v>
      </c>
      <c r="M54" s="17">
        <v>0</v>
      </c>
      <c r="N54" s="12">
        <v>0</v>
      </c>
      <c r="O54" s="17">
        <v>0</v>
      </c>
      <c r="P54" s="12">
        <v>0</v>
      </c>
      <c r="Q54" s="17">
        <v>0</v>
      </c>
      <c r="R54" s="12">
        <v>0</v>
      </c>
      <c r="S54" s="17">
        <v>0</v>
      </c>
      <c r="T54" s="12">
        <v>0</v>
      </c>
      <c r="U54" s="17">
        <v>0</v>
      </c>
      <c r="V54" s="12">
        <v>0</v>
      </c>
      <c r="W54" s="17">
        <v>0</v>
      </c>
      <c r="X54" s="12">
        <v>0</v>
      </c>
      <c r="Y54" s="17">
        <v>0</v>
      </c>
      <c r="Z54" s="12">
        <v>0</v>
      </c>
      <c r="AA54" s="17">
        <v>0</v>
      </c>
      <c r="AB54" s="13">
        <v>9372</v>
      </c>
      <c r="AC54" s="17">
        <v>0</v>
      </c>
      <c r="AD54" s="12">
        <v>0</v>
      </c>
      <c r="AE54" s="17">
        <v>0</v>
      </c>
    </row>
    <row r="55" spans="1:31" x14ac:dyDescent="0.25">
      <c r="A55" s="1" t="s">
        <v>39</v>
      </c>
      <c r="B55" s="10">
        <v>0</v>
      </c>
      <c r="C55" s="17">
        <v>0</v>
      </c>
      <c r="D55" s="10">
        <v>0</v>
      </c>
      <c r="E55" s="17">
        <v>0</v>
      </c>
      <c r="F55" s="10">
        <v>0</v>
      </c>
      <c r="G55" s="17">
        <v>0</v>
      </c>
      <c r="H55" s="10">
        <v>41245.64</v>
      </c>
      <c r="I55" s="17">
        <v>106029.62</v>
      </c>
      <c r="J55" s="10">
        <v>0</v>
      </c>
      <c r="K55" s="17">
        <v>0</v>
      </c>
      <c r="L55" s="10">
        <v>34567.520000000004</v>
      </c>
      <c r="M55" s="17">
        <v>4333.18</v>
      </c>
      <c r="N55" s="12">
        <v>0</v>
      </c>
      <c r="O55" s="17">
        <v>0</v>
      </c>
      <c r="P55" s="12">
        <v>0</v>
      </c>
      <c r="Q55" s="17">
        <v>0</v>
      </c>
      <c r="R55" s="12">
        <v>0</v>
      </c>
      <c r="S55" s="17">
        <v>0</v>
      </c>
      <c r="T55" s="12">
        <v>0</v>
      </c>
      <c r="U55" s="17">
        <v>0</v>
      </c>
      <c r="V55" s="13">
        <v>79016.330000000016</v>
      </c>
      <c r="W55" s="17">
        <v>58217.039999999994</v>
      </c>
      <c r="X55" s="12">
        <v>0</v>
      </c>
      <c r="Y55" s="17">
        <v>0</v>
      </c>
      <c r="Z55" s="12">
        <v>0</v>
      </c>
      <c r="AA55" s="17">
        <v>0</v>
      </c>
      <c r="AB55" s="12">
        <v>0</v>
      </c>
      <c r="AC55" s="17">
        <v>0</v>
      </c>
      <c r="AD55" s="12">
        <v>0</v>
      </c>
      <c r="AE55" s="17">
        <v>0</v>
      </c>
    </row>
    <row r="56" spans="1:31" x14ac:dyDescent="0.25">
      <c r="A56" s="1" t="s">
        <v>18</v>
      </c>
      <c r="B56" s="10">
        <v>2192032.33</v>
      </c>
      <c r="C56" s="17">
        <v>330617.54000000004</v>
      </c>
      <c r="D56" s="10">
        <v>258815.32000000004</v>
      </c>
      <c r="E56" s="17">
        <v>73758.12</v>
      </c>
      <c r="F56" s="10">
        <v>467.92</v>
      </c>
      <c r="G56" s="18">
        <v>95.06</v>
      </c>
      <c r="H56" s="10">
        <v>21167.56</v>
      </c>
      <c r="I56" s="17">
        <v>13669.029999999999</v>
      </c>
      <c r="J56" s="10">
        <v>28873.659999999996</v>
      </c>
      <c r="K56" s="17">
        <v>0</v>
      </c>
      <c r="L56" s="10">
        <v>447583.43999999983</v>
      </c>
      <c r="M56" s="17">
        <v>62897.66</v>
      </c>
      <c r="N56" s="12">
        <v>0</v>
      </c>
      <c r="O56" s="17">
        <v>0</v>
      </c>
      <c r="P56" s="12">
        <v>0</v>
      </c>
      <c r="Q56" s="17">
        <v>0</v>
      </c>
      <c r="R56" s="13">
        <v>54387.579999999994</v>
      </c>
      <c r="S56" s="17">
        <v>2648.1699999999996</v>
      </c>
      <c r="T56" s="13">
        <v>441860.04000000015</v>
      </c>
      <c r="U56" s="17">
        <v>92556.950000000026</v>
      </c>
      <c r="V56" s="13">
        <v>743035.86</v>
      </c>
      <c r="W56" s="17">
        <v>684607.13000000012</v>
      </c>
      <c r="X56" s="13">
        <v>19575</v>
      </c>
      <c r="Y56" s="17">
        <v>443479.6</v>
      </c>
      <c r="Z56" s="13">
        <v>1136102.01</v>
      </c>
      <c r="AA56" s="17">
        <v>908751.28000000061</v>
      </c>
      <c r="AB56" s="13">
        <v>951124.53</v>
      </c>
      <c r="AC56" s="17">
        <v>85256.569999999992</v>
      </c>
      <c r="AD56" s="12">
        <v>0</v>
      </c>
      <c r="AE56" s="17">
        <v>68195.05</v>
      </c>
    </row>
    <row r="57" spans="1:31" x14ac:dyDescent="0.25">
      <c r="A57" s="1" t="s">
        <v>32</v>
      </c>
      <c r="B57" s="10">
        <v>0</v>
      </c>
      <c r="C57" s="17">
        <v>0</v>
      </c>
      <c r="D57" s="10">
        <v>244485.02000000005</v>
      </c>
      <c r="E57" s="17">
        <v>0</v>
      </c>
      <c r="F57" s="10">
        <v>0</v>
      </c>
      <c r="G57" s="17">
        <v>0</v>
      </c>
      <c r="H57" s="10">
        <v>0</v>
      </c>
      <c r="I57" s="17">
        <v>0</v>
      </c>
      <c r="J57" s="10">
        <v>0</v>
      </c>
      <c r="K57" s="17">
        <v>0</v>
      </c>
      <c r="L57" s="10">
        <v>0</v>
      </c>
      <c r="M57" s="17">
        <v>0</v>
      </c>
      <c r="N57" s="12">
        <v>0</v>
      </c>
      <c r="O57" s="17">
        <v>0</v>
      </c>
      <c r="P57" s="12">
        <v>0</v>
      </c>
      <c r="Q57" s="17">
        <v>0</v>
      </c>
      <c r="R57" s="12">
        <v>0</v>
      </c>
      <c r="S57" s="17">
        <v>0</v>
      </c>
      <c r="T57" s="12">
        <v>0</v>
      </c>
      <c r="U57" s="17">
        <v>0</v>
      </c>
      <c r="V57" s="13">
        <v>688.07</v>
      </c>
      <c r="W57" s="17">
        <v>0</v>
      </c>
      <c r="X57" s="13">
        <v>15</v>
      </c>
      <c r="Y57" s="17">
        <v>0</v>
      </c>
      <c r="Z57" s="12">
        <v>0</v>
      </c>
      <c r="AA57" s="17">
        <v>0</v>
      </c>
      <c r="AB57" s="12">
        <v>0</v>
      </c>
      <c r="AC57" s="17">
        <v>0</v>
      </c>
      <c r="AD57" s="12">
        <v>0</v>
      </c>
      <c r="AE57" s="17">
        <v>0</v>
      </c>
    </row>
    <row r="58" spans="1:31" x14ac:dyDescent="0.25">
      <c r="A58" s="1" t="s">
        <v>91</v>
      </c>
      <c r="B58" s="10">
        <v>0</v>
      </c>
      <c r="C58" s="17">
        <v>0</v>
      </c>
      <c r="D58" s="10">
        <v>0</v>
      </c>
      <c r="E58" s="17">
        <v>0</v>
      </c>
      <c r="F58" s="10">
        <v>0</v>
      </c>
      <c r="G58" s="17">
        <v>0</v>
      </c>
      <c r="H58" s="10">
        <v>0</v>
      </c>
      <c r="I58" s="17">
        <v>0</v>
      </c>
      <c r="J58" s="10">
        <v>0</v>
      </c>
      <c r="K58" s="17">
        <v>0</v>
      </c>
      <c r="L58" s="10">
        <v>0</v>
      </c>
      <c r="M58" s="17">
        <v>0</v>
      </c>
      <c r="N58" s="12">
        <v>0</v>
      </c>
      <c r="O58" s="17">
        <v>0</v>
      </c>
      <c r="P58" s="12">
        <v>0</v>
      </c>
      <c r="Q58" s="17">
        <v>0</v>
      </c>
      <c r="R58" s="13">
        <v>490.93</v>
      </c>
      <c r="S58" s="17">
        <v>0</v>
      </c>
      <c r="T58" s="12">
        <v>0</v>
      </c>
      <c r="U58" s="17">
        <v>0</v>
      </c>
      <c r="V58" s="12">
        <v>0</v>
      </c>
      <c r="W58" s="17">
        <v>13.43</v>
      </c>
      <c r="X58" s="12">
        <v>0</v>
      </c>
      <c r="Y58" s="17">
        <v>0</v>
      </c>
      <c r="Z58" s="12">
        <v>0</v>
      </c>
      <c r="AA58" s="17">
        <v>0</v>
      </c>
      <c r="AB58" s="12">
        <v>0</v>
      </c>
      <c r="AC58" s="17">
        <v>0</v>
      </c>
      <c r="AD58" s="12">
        <v>0</v>
      </c>
      <c r="AE58" s="17">
        <v>0</v>
      </c>
    </row>
    <row r="59" spans="1:31" x14ac:dyDescent="0.25">
      <c r="A59" s="1" t="s">
        <v>92</v>
      </c>
      <c r="B59" s="10">
        <v>0</v>
      </c>
      <c r="C59" s="17">
        <v>0</v>
      </c>
      <c r="D59" s="10">
        <v>0</v>
      </c>
      <c r="E59" s="17">
        <v>0</v>
      </c>
      <c r="F59" s="10">
        <v>0</v>
      </c>
      <c r="G59" s="17">
        <v>0</v>
      </c>
      <c r="H59" s="10">
        <v>0</v>
      </c>
      <c r="I59" s="17">
        <v>0</v>
      </c>
      <c r="J59" s="10">
        <v>0</v>
      </c>
      <c r="K59" s="17">
        <v>0</v>
      </c>
      <c r="L59" s="10">
        <v>0</v>
      </c>
      <c r="M59" s="17">
        <v>0</v>
      </c>
      <c r="N59" s="12">
        <v>0</v>
      </c>
      <c r="O59" s="17">
        <v>0</v>
      </c>
      <c r="P59" s="12">
        <v>0</v>
      </c>
      <c r="Q59" s="17">
        <v>0</v>
      </c>
      <c r="R59" s="13">
        <v>485.65999999999997</v>
      </c>
      <c r="S59" s="17">
        <v>0</v>
      </c>
      <c r="T59" s="12">
        <v>0</v>
      </c>
      <c r="U59" s="17">
        <v>0</v>
      </c>
      <c r="V59" s="12">
        <v>0</v>
      </c>
      <c r="W59" s="17">
        <v>356.55</v>
      </c>
      <c r="X59" s="12">
        <v>0</v>
      </c>
      <c r="Y59" s="17">
        <v>0</v>
      </c>
      <c r="Z59" s="12">
        <v>0</v>
      </c>
      <c r="AA59" s="17">
        <v>0</v>
      </c>
      <c r="AB59" s="12">
        <v>0</v>
      </c>
      <c r="AC59" s="17">
        <v>0</v>
      </c>
      <c r="AD59" s="12">
        <v>0</v>
      </c>
      <c r="AE59" s="17">
        <v>0</v>
      </c>
    </row>
    <row r="60" spans="1:31" x14ac:dyDescent="0.25">
      <c r="A60" s="1" t="s">
        <v>51</v>
      </c>
      <c r="B60" s="10">
        <v>5040</v>
      </c>
      <c r="C60" s="17">
        <v>567.25</v>
      </c>
      <c r="D60" s="10">
        <v>0</v>
      </c>
      <c r="E60" s="17">
        <v>0</v>
      </c>
      <c r="F60" s="10">
        <v>0</v>
      </c>
      <c r="G60" s="17">
        <v>0</v>
      </c>
      <c r="H60" s="10">
        <v>0</v>
      </c>
      <c r="I60" s="17">
        <v>0</v>
      </c>
      <c r="J60" s="10">
        <v>0</v>
      </c>
      <c r="K60" s="17">
        <v>0</v>
      </c>
      <c r="L60" s="10">
        <v>0</v>
      </c>
      <c r="M60" s="17">
        <v>0</v>
      </c>
      <c r="N60" s="12">
        <v>0</v>
      </c>
      <c r="O60" s="17">
        <v>0</v>
      </c>
      <c r="P60" s="12">
        <v>0</v>
      </c>
      <c r="Q60" s="17">
        <v>0</v>
      </c>
      <c r="R60" s="13">
        <v>414.23</v>
      </c>
      <c r="S60" s="17">
        <v>755.01</v>
      </c>
      <c r="T60" s="12">
        <v>0</v>
      </c>
      <c r="U60" s="17">
        <v>0</v>
      </c>
      <c r="V60" s="13">
        <v>70730.33</v>
      </c>
      <c r="W60" s="17">
        <v>506446.15999999992</v>
      </c>
      <c r="X60" s="13">
        <v>327837.29000000004</v>
      </c>
      <c r="Y60" s="17">
        <v>0</v>
      </c>
      <c r="Z60" s="12">
        <v>0</v>
      </c>
      <c r="AA60" s="17">
        <v>0</v>
      </c>
      <c r="AB60" s="12">
        <v>0</v>
      </c>
      <c r="AC60" s="17">
        <v>0</v>
      </c>
      <c r="AD60" s="12">
        <v>0</v>
      </c>
      <c r="AE60" s="17">
        <v>0</v>
      </c>
    </row>
    <row r="61" spans="1:31" x14ac:dyDescent="0.25">
      <c r="A61" s="1" t="s">
        <v>20</v>
      </c>
      <c r="B61" s="10">
        <v>1197361.8700000001</v>
      </c>
      <c r="C61" s="17">
        <v>384703.91999999993</v>
      </c>
      <c r="D61" s="10">
        <v>230067.43</v>
      </c>
      <c r="E61" s="17">
        <v>124825.23999999995</v>
      </c>
      <c r="F61" s="10">
        <v>0</v>
      </c>
      <c r="G61" s="17">
        <v>0</v>
      </c>
      <c r="H61" s="10">
        <v>0</v>
      </c>
      <c r="I61" s="17">
        <v>586</v>
      </c>
      <c r="J61" s="10">
        <v>0</v>
      </c>
      <c r="K61" s="17">
        <v>4071.58</v>
      </c>
      <c r="L61" s="10">
        <v>880422.31999999983</v>
      </c>
      <c r="M61" s="17">
        <v>68989.680000000022</v>
      </c>
      <c r="N61" s="12">
        <v>0</v>
      </c>
      <c r="O61" s="17">
        <v>0</v>
      </c>
      <c r="P61" s="12">
        <v>0</v>
      </c>
      <c r="Q61" s="17">
        <v>0</v>
      </c>
      <c r="R61" s="12">
        <v>0</v>
      </c>
      <c r="S61" s="17">
        <v>0</v>
      </c>
      <c r="T61" s="12">
        <v>0</v>
      </c>
      <c r="U61" s="17">
        <v>0</v>
      </c>
      <c r="V61" s="13">
        <v>38694.879999999997</v>
      </c>
      <c r="W61" s="17">
        <v>32859.650000000118</v>
      </c>
      <c r="X61" s="12">
        <v>0</v>
      </c>
      <c r="Y61" s="17">
        <v>0</v>
      </c>
      <c r="Z61" s="13">
        <v>125269.60999999999</v>
      </c>
      <c r="AA61" s="17">
        <v>18315.02</v>
      </c>
      <c r="AB61" s="13">
        <v>1819.5100000000002</v>
      </c>
      <c r="AC61" s="17">
        <v>0</v>
      </c>
      <c r="AD61" s="12">
        <v>0</v>
      </c>
      <c r="AE61" s="17">
        <v>0</v>
      </c>
    </row>
    <row r="62" spans="1:31" x14ac:dyDescent="0.25">
      <c r="A62" s="1" t="s">
        <v>25</v>
      </c>
      <c r="B62" s="10">
        <v>1234249.05</v>
      </c>
      <c r="C62" s="17">
        <v>480082.32000000036</v>
      </c>
      <c r="D62" s="10">
        <v>649.31999999999994</v>
      </c>
      <c r="E62" s="17">
        <v>626.70000000000005</v>
      </c>
      <c r="F62" s="10">
        <v>5089.8499999999995</v>
      </c>
      <c r="G62" s="17">
        <v>0</v>
      </c>
      <c r="H62" s="10">
        <v>352.29</v>
      </c>
      <c r="I62" s="17">
        <v>0</v>
      </c>
      <c r="J62" s="10">
        <v>9143.31</v>
      </c>
      <c r="K62" s="17">
        <v>0</v>
      </c>
      <c r="L62" s="10">
        <v>25018.879999999997</v>
      </c>
      <c r="M62" s="17">
        <v>0</v>
      </c>
      <c r="N62" s="12">
        <v>0</v>
      </c>
      <c r="O62" s="17">
        <v>0</v>
      </c>
      <c r="P62" s="12">
        <v>0</v>
      </c>
      <c r="Q62" s="17">
        <v>6112.5</v>
      </c>
      <c r="R62" s="13">
        <v>589660.23999999976</v>
      </c>
      <c r="S62" s="17">
        <v>3154.69</v>
      </c>
      <c r="T62" s="12">
        <v>0</v>
      </c>
      <c r="U62" s="17">
        <v>0</v>
      </c>
      <c r="V62" s="13">
        <v>454929.39000000019</v>
      </c>
      <c r="W62" s="17">
        <v>115153.36999999997</v>
      </c>
      <c r="X62" s="13">
        <v>1148107.45</v>
      </c>
      <c r="Y62" s="17">
        <v>489451.7</v>
      </c>
      <c r="Z62" s="13">
        <v>56071.80999999999</v>
      </c>
      <c r="AA62" s="17">
        <v>232795.17000000004</v>
      </c>
      <c r="AB62" s="13">
        <v>503185.81999999995</v>
      </c>
      <c r="AC62" s="17">
        <v>0</v>
      </c>
      <c r="AD62" s="13">
        <v>7817.45</v>
      </c>
      <c r="AE62" s="17">
        <v>11.34</v>
      </c>
    </row>
    <row r="63" spans="1:31" x14ac:dyDescent="0.25">
      <c r="A63" s="1" t="s">
        <v>27</v>
      </c>
      <c r="B63" s="10">
        <v>843097.02</v>
      </c>
      <c r="C63" s="17">
        <v>55640.35</v>
      </c>
      <c r="D63" s="10">
        <v>35710.35</v>
      </c>
      <c r="E63" s="17">
        <v>0</v>
      </c>
      <c r="F63" s="10">
        <v>0</v>
      </c>
      <c r="G63" s="17">
        <v>0</v>
      </c>
      <c r="H63" s="10">
        <v>0</v>
      </c>
      <c r="I63" s="17">
        <v>0</v>
      </c>
      <c r="J63" s="10">
        <v>0</v>
      </c>
      <c r="K63" s="17">
        <v>0</v>
      </c>
      <c r="L63" s="10">
        <v>0</v>
      </c>
      <c r="M63" s="17">
        <v>61787.55</v>
      </c>
      <c r="N63" s="12">
        <v>0</v>
      </c>
      <c r="O63" s="17">
        <v>0</v>
      </c>
      <c r="P63" s="12">
        <v>0</v>
      </c>
      <c r="Q63" s="17">
        <v>0</v>
      </c>
      <c r="R63" s="12">
        <v>0</v>
      </c>
      <c r="S63" s="17">
        <v>0</v>
      </c>
      <c r="T63" s="13">
        <v>398741.97999999992</v>
      </c>
      <c r="U63" s="17">
        <v>102961.41999999998</v>
      </c>
      <c r="V63" s="13">
        <v>103414.66</v>
      </c>
      <c r="W63" s="17">
        <v>8537.0499999999993</v>
      </c>
      <c r="X63" s="13">
        <v>73674</v>
      </c>
      <c r="Y63" s="17">
        <v>87480</v>
      </c>
      <c r="Z63" s="13">
        <v>102769.60000000001</v>
      </c>
      <c r="AA63" s="17">
        <v>0</v>
      </c>
      <c r="AB63" s="13">
        <v>335511</v>
      </c>
      <c r="AC63" s="17">
        <v>114256.82999999999</v>
      </c>
      <c r="AD63" s="12">
        <v>0</v>
      </c>
      <c r="AE63" s="17">
        <v>54795.47</v>
      </c>
    </row>
    <row r="64" spans="1:31" x14ac:dyDescent="0.25">
      <c r="A64" s="1" t="s">
        <v>46</v>
      </c>
      <c r="B64" s="10">
        <v>21957.02</v>
      </c>
      <c r="C64" s="17">
        <v>4680.82</v>
      </c>
      <c r="D64" s="10">
        <v>0</v>
      </c>
      <c r="E64" s="17">
        <v>1012.8800000000001</v>
      </c>
      <c r="F64" s="10">
        <v>0</v>
      </c>
      <c r="G64" s="17">
        <v>0</v>
      </c>
      <c r="H64" s="10">
        <v>0</v>
      </c>
      <c r="I64" s="17">
        <v>0</v>
      </c>
      <c r="J64" s="10">
        <v>0</v>
      </c>
      <c r="K64" s="17">
        <v>0</v>
      </c>
      <c r="L64" s="10">
        <v>0</v>
      </c>
      <c r="M64" s="17">
        <v>0</v>
      </c>
      <c r="N64" s="12">
        <v>0</v>
      </c>
      <c r="O64" s="17">
        <v>0</v>
      </c>
      <c r="P64" s="12">
        <v>0</v>
      </c>
      <c r="Q64" s="17">
        <v>0</v>
      </c>
      <c r="R64" s="12">
        <v>0</v>
      </c>
      <c r="S64" s="17">
        <v>615</v>
      </c>
      <c r="T64" s="13">
        <v>387782.60000000003</v>
      </c>
      <c r="U64" s="17">
        <v>185161.88999999996</v>
      </c>
      <c r="V64" s="13">
        <v>130099.27</v>
      </c>
      <c r="W64" s="17">
        <v>655348.0499999997</v>
      </c>
      <c r="X64" s="13">
        <v>504700</v>
      </c>
      <c r="Y64" s="17">
        <v>163601.13</v>
      </c>
      <c r="Z64" s="12">
        <v>0</v>
      </c>
      <c r="AA64" s="17">
        <v>0</v>
      </c>
      <c r="AB64" s="12">
        <v>0</v>
      </c>
      <c r="AC64" s="17">
        <v>0</v>
      </c>
      <c r="AD64" s="13">
        <v>929.1</v>
      </c>
      <c r="AE64" s="17">
        <v>1351.25</v>
      </c>
    </row>
    <row r="65" spans="1:31" x14ac:dyDescent="0.25">
      <c r="A65" s="1" t="s">
        <v>82</v>
      </c>
      <c r="B65" s="10">
        <v>0</v>
      </c>
      <c r="C65" s="17">
        <v>0</v>
      </c>
      <c r="D65" s="10">
        <v>0</v>
      </c>
      <c r="E65" s="17">
        <v>0</v>
      </c>
      <c r="F65" s="10">
        <v>0</v>
      </c>
      <c r="G65" s="17">
        <v>0</v>
      </c>
      <c r="H65" s="10">
        <v>0</v>
      </c>
      <c r="I65" s="17">
        <v>0</v>
      </c>
      <c r="J65" s="10">
        <v>0</v>
      </c>
      <c r="K65" s="17">
        <v>0</v>
      </c>
      <c r="L65" s="10">
        <v>0</v>
      </c>
      <c r="M65" s="17">
        <v>0</v>
      </c>
      <c r="N65" s="12">
        <v>0</v>
      </c>
      <c r="O65" s="17">
        <v>0</v>
      </c>
      <c r="P65" s="12">
        <v>0</v>
      </c>
      <c r="Q65" s="17">
        <v>0</v>
      </c>
      <c r="R65" s="12">
        <v>0</v>
      </c>
      <c r="S65" s="17">
        <v>0</v>
      </c>
      <c r="T65" s="13">
        <v>90000</v>
      </c>
      <c r="U65" s="17">
        <v>0</v>
      </c>
      <c r="V65" s="12">
        <v>0</v>
      </c>
      <c r="W65" s="17">
        <v>0</v>
      </c>
      <c r="X65" s="12">
        <v>0</v>
      </c>
      <c r="Y65" s="17">
        <v>0</v>
      </c>
      <c r="Z65" s="12">
        <v>0</v>
      </c>
      <c r="AA65" s="17">
        <v>0</v>
      </c>
      <c r="AB65" s="12">
        <v>0</v>
      </c>
      <c r="AC65" s="17">
        <v>0</v>
      </c>
      <c r="AD65" s="12">
        <v>0</v>
      </c>
      <c r="AE65" s="17">
        <v>0</v>
      </c>
    </row>
    <row r="66" spans="1:31" x14ac:dyDescent="0.25">
      <c r="A66" s="1" t="s">
        <v>26</v>
      </c>
      <c r="B66" s="10">
        <v>65926.490000000005</v>
      </c>
      <c r="C66" s="17">
        <v>0</v>
      </c>
      <c r="D66" s="10">
        <v>0</v>
      </c>
      <c r="E66" s="17">
        <v>50768.179999999986</v>
      </c>
      <c r="F66" s="10">
        <v>40596.720000000001</v>
      </c>
      <c r="G66" s="17">
        <v>0</v>
      </c>
      <c r="H66" s="10">
        <v>139582.58000000002</v>
      </c>
      <c r="I66" s="17">
        <v>0</v>
      </c>
      <c r="J66" s="10">
        <v>0</v>
      </c>
      <c r="K66" s="17">
        <v>0</v>
      </c>
      <c r="L66" s="10">
        <v>1020398.59</v>
      </c>
      <c r="M66" s="17">
        <v>22963.77</v>
      </c>
      <c r="N66" s="12">
        <v>0</v>
      </c>
      <c r="O66" s="17">
        <v>0</v>
      </c>
      <c r="P66" s="12">
        <v>0</v>
      </c>
      <c r="Q66" s="17">
        <v>0</v>
      </c>
      <c r="R66" s="12">
        <v>0</v>
      </c>
      <c r="S66" s="17">
        <v>0</v>
      </c>
      <c r="T66" s="13">
        <v>116213.36</v>
      </c>
      <c r="U66" s="17">
        <v>0</v>
      </c>
      <c r="V66" s="12">
        <v>0</v>
      </c>
      <c r="W66" s="17">
        <v>111284.50000000001</v>
      </c>
      <c r="X66" s="12">
        <v>0</v>
      </c>
      <c r="Y66" s="17">
        <v>0</v>
      </c>
      <c r="Z66" s="12">
        <v>0</v>
      </c>
      <c r="AA66" s="17">
        <v>0</v>
      </c>
      <c r="AB66" s="12">
        <v>0</v>
      </c>
      <c r="AC66" s="17">
        <v>0</v>
      </c>
      <c r="AD66" s="12">
        <v>0</v>
      </c>
      <c r="AE66" s="17">
        <v>0</v>
      </c>
    </row>
    <row r="67" spans="1:31" x14ac:dyDescent="0.25">
      <c r="A67" s="1" t="s">
        <v>75</v>
      </c>
      <c r="B67" s="10">
        <v>0</v>
      </c>
      <c r="C67" s="17">
        <v>0</v>
      </c>
      <c r="D67" s="10">
        <v>0</v>
      </c>
      <c r="E67" s="17">
        <v>7130.89</v>
      </c>
      <c r="F67" s="10">
        <v>0</v>
      </c>
      <c r="G67" s="17">
        <v>0</v>
      </c>
      <c r="H67" s="10">
        <v>0</v>
      </c>
      <c r="I67" s="17">
        <v>0</v>
      </c>
      <c r="J67" s="10">
        <v>0</v>
      </c>
      <c r="K67" s="17">
        <v>0</v>
      </c>
      <c r="L67" s="10">
        <v>0</v>
      </c>
      <c r="M67" s="17">
        <v>0</v>
      </c>
      <c r="N67" s="12">
        <v>0</v>
      </c>
      <c r="O67" s="17">
        <v>0</v>
      </c>
      <c r="P67" s="12">
        <v>0</v>
      </c>
      <c r="Q67" s="17">
        <v>0</v>
      </c>
      <c r="R67" s="13">
        <v>47520</v>
      </c>
      <c r="S67" s="17">
        <v>0</v>
      </c>
      <c r="T67" s="13">
        <v>600657.08000000007</v>
      </c>
      <c r="U67" s="17">
        <v>0</v>
      </c>
      <c r="V67" s="13">
        <v>543579.03</v>
      </c>
      <c r="W67" s="17">
        <v>150321.57999999999</v>
      </c>
      <c r="X67" s="13">
        <v>640208.88</v>
      </c>
      <c r="Y67" s="17">
        <v>0</v>
      </c>
      <c r="Z67" s="12">
        <v>0</v>
      </c>
      <c r="AA67" s="17">
        <v>0</v>
      </c>
      <c r="AB67" s="12">
        <v>0</v>
      </c>
      <c r="AC67" s="17">
        <v>0</v>
      </c>
      <c r="AD67" s="12">
        <v>0</v>
      </c>
      <c r="AE67" s="17">
        <v>0</v>
      </c>
    </row>
    <row r="68" spans="1:31" x14ac:dyDescent="0.25">
      <c r="A68" s="1" t="s">
        <v>49</v>
      </c>
      <c r="B68" s="10">
        <v>9514.91</v>
      </c>
      <c r="C68" s="17">
        <v>0</v>
      </c>
      <c r="D68" s="10">
        <v>0</v>
      </c>
      <c r="E68" s="17">
        <v>0</v>
      </c>
      <c r="F68" s="10">
        <v>0</v>
      </c>
      <c r="G68" s="17">
        <v>0</v>
      </c>
      <c r="H68" s="10">
        <v>0</v>
      </c>
      <c r="I68" s="17">
        <v>0</v>
      </c>
      <c r="J68" s="10">
        <v>0</v>
      </c>
      <c r="K68" s="17">
        <v>0</v>
      </c>
      <c r="L68" s="10">
        <v>0</v>
      </c>
      <c r="M68" s="17">
        <v>0</v>
      </c>
      <c r="N68" s="13">
        <v>635765.35000000009</v>
      </c>
      <c r="O68" s="17">
        <v>0</v>
      </c>
      <c r="P68" s="12">
        <v>0</v>
      </c>
      <c r="Q68" s="17">
        <v>0</v>
      </c>
      <c r="R68" s="12">
        <v>0</v>
      </c>
      <c r="S68" s="17">
        <v>0</v>
      </c>
      <c r="T68" s="12">
        <v>0</v>
      </c>
      <c r="U68" s="17">
        <v>0</v>
      </c>
      <c r="V68" s="13">
        <v>264893.32</v>
      </c>
      <c r="W68" s="17">
        <v>0</v>
      </c>
      <c r="X68" s="12">
        <v>0</v>
      </c>
      <c r="Y68" s="17">
        <v>0</v>
      </c>
      <c r="Z68" s="12">
        <v>0</v>
      </c>
      <c r="AA68" s="17">
        <v>0</v>
      </c>
      <c r="AB68" s="12">
        <v>0</v>
      </c>
      <c r="AC68" s="17">
        <v>0</v>
      </c>
      <c r="AD68" s="12">
        <v>0</v>
      </c>
      <c r="AE68" s="17">
        <v>0</v>
      </c>
    </row>
    <row r="69" spans="1:31" x14ac:dyDescent="0.25">
      <c r="A69" s="1" t="s">
        <v>83</v>
      </c>
      <c r="B69" s="10">
        <v>0</v>
      </c>
      <c r="C69" s="17">
        <v>0</v>
      </c>
      <c r="D69" s="10">
        <v>0</v>
      </c>
      <c r="E69" s="17">
        <v>0</v>
      </c>
      <c r="F69" s="10">
        <v>0</v>
      </c>
      <c r="G69" s="17">
        <v>0</v>
      </c>
      <c r="H69" s="10">
        <v>0</v>
      </c>
      <c r="I69" s="17">
        <v>0</v>
      </c>
      <c r="J69" s="10">
        <v>0</v>
      </c>
      <c r="K69" s="17">
        <v>0</v>
      </c>
      <c r="L69" s="10">
        <v>0</v>
      </c>
      <c r="M69" s="17">
        <v>0</v>
      </c>
      <c r="N69" s="12">
        <v>0</v>
      </c>
      <c r="O69" s="17">
        <v>0</v>
      </c>
      <c r="P69" s="12">
        <v>0</v>
      </c>
      <c r="Q69" s="17">
        <v>0</v>
      </c>
      <c r="R69" s="12">
        <v>0</v>
      </c>
      <c r="S69" s="17">
        <v>0</v>
      </c>
      <c r="T69" s="12">
        <v>0</v>
      </c>
      <c r="U69" s="17">
        <v>0</v>
      </c>
      <c r="V69" s="12">
        <v>0</v>
      </c>
      <c r="W69" s="17">
        <v>0</v>
      </c>
      <c r="X69" s="13">
        <v>68550</v>
      </c>
      <c r="Y69" s="17">
        <v>0</v>
      </c>
      <c r="Z69" s="12">
        <v>0</v>
      </c>
      <c r="AA69" s="17">
        <v>0</v>
      </c>
      <c r="AB69" s="12">
        <v>0</v>
      </c>
      <c r="AC69" s="17">
        <v>0</v>
      </c>
      <c r="AD69" s="12">
        <v>0</v>
      </c>
      <c r="AE69" s="17">
        <v>17546.400000000001</v>
      </c>
    </row>
    <row r="70" spans="1:31" x14ac:dyDescent="0.25">
      <c r="A70" s="1" t="s">
        <v>19</v>
      </c>
      <c r="B70" s="10">
        <v>11160</v>
      </c>
      <c r="C70" s="17">
        <v>0</v>
      </c>
      <c r="D70" s="10">
        <v>39732.81</v>
      </c>
      <c r="E70" s="17">
        <v>0</v>
      </c>
      <c r="F70" s="10">
        <v>67000</v>
      </c>
      <c r="G70" s="17">
        <v>0</v>
      </c>
      <c r="H70" s="10">
        <v>2265518.89</v>
      </c>
      <c r="I70" s="17">
        <v>0</v>
      </c>
      <c r="J70" s="10">
        <v>0</v>
      </c>
      <c r="K70" s="17">
        <v>0</v>
      </c>
      <c r="L70" s="10">
        <v>0</v>
      </c>
      <c r="M70" s="17">
        <v>0</v>
      </c>
      <c r="N70" s="12">
        <v>0</v>
      </c>
      <c r="O70" s="17">
        <v>0</v>
      </c>
      <c r="P70" s="12">
        <v>0</v>
      </c>
      <c r="Q70" s="17">
        <v>0</v>
      </c>
      <c r="R70" s="12">
        <v>0</v>
      </c>
      <c r="S70" s="17">
        <v>0</v>
      </c>
      <c r="T70" s="14">
        <v>35000</v>
      </c>
      <c r="U70" s="17">
        <v>0</v>
      </c>
      <c r="V70" s="14">
        <v>217524.64</v>
      </c>
      <c r="W70" s="17">
        <v>0</v>
      </c>
      <c r="X70" s="14">
        <v>10119208.379999997</v>
      </c>
      <c r="Y70" s="17">
        <v>0</v>
      </c>
      <c r="Z70" s="14">
        <v>42915</v>
      </c>
      <c r="AA70" s="17">
        <v>0</v>
      </c>
      <c r="AB70" s="12">
        <v>0</v>
      </c>
      <c r="AC70" s="17">
        <v>0</v>
      </c>
      <c r="AD70" s="12">
        <v>0</v>
      </c>
      <c r="AE70" s="17">
        <v>0</v>
      </c>
    </row>
    <row r="71" spans="1:31" x14ac:dyDescent="0.25">
      <c r="A71" s="1" t="s">
        <v>74</v>
      </c>
      <c r="B71" s="10">
        <v>0</v>
      </c>
      <c r="C71" s="17">
        <v>0</v>
      </c>
      <c r="D71" s="10">
        <v>0</v>
      </c>
      <c r="E71" s="17">
        <v>0</v>
      </c>
      <c r="F71" s="10">
        <v>0</v>
      </c>
      <c r="G71" s="17">
        <v>0</v>
      </c>
      <c r="H71" s="10">
        <v>0</v>
      </c>
      <c r="I71" s="17">
        <v>0</v>
      </c>
      <c r="J71" s="10">
        <v>0</v>
      </c>
      <c r="K71" s="17">
        <v>0</v>
      </c>
      <c r="L71" s="10">
        <v>0</v>
      </c>
      <c r="M71" s="17">
        <v>0</v>
      </c>
      <c r="N71" s="12">
        <v>0</v>
      </c>
      <c r="O71" s="17">
        <v>0</v>
      </c>
      <c r="P71" s="12">
        <v>0</v>
      </c>
      <c r="Q71" s="17">
        <v>0</v>
      </c>
      <c r="R71" s="12">
        <v>0</v>
      </c>
      <c r="S71" s="17">
        <v>0</v>
      </c>
      <c r="T71" s="12">
        <v>0</v>
      </c>
      <c r="U71" s="17">
        <v>0</v>
      </c>
      <c r="V71" s="12">
        <v>0</v>
      </c>
      <c r="W71" s="17">
        <v>0</v>
      </c>
      <c r="X71" s="12">
        <v>0</v>
      </c>
      <c r="Y71" s="17">
        <v>0</v>
      </c>
      <c r="Z71" s="12">
        <v>0</v>
      </c>
      <c r="AA71" s="17">
        <v>0</v>
      </c>
      <c r="AB71" s="13">
        <v>1868475.669999999</v>
      </c>
      <c r="AC71" s="17">
        <v>0</v>
      </c>
      <c r="AD71" s="12">
        <v>0</v>
      </c>
      <c r="AE71" s="17">
        <v>0</v>
      </c>
    </row>
    <row r="72" spans="1:31" x14ac:dyDescent="0.25">
      <c r="A72" s="1" t="s">
        <v>12</v>
      </c>
      <c r="B72" s="10">
        <v>0</v>
      </c>
      <c r="C72" s="17">
        <v>0</v>
      </c>
      <c r="D72" s="10">
        <v>0</v>
      </c>
      <c r="E72" s="17">
        <v>0</v>
      </c>
      <c r="F72" s="10">
        <v>0</v>
      </c>
      <c r="G72" s="17">
        <v>0</v>
      </c>
      <c r="H72" s="10">
        <v>0</v>
      </c>
      <c r="I72" s="17">
        <v>0</v>
      </c>
      <c r="J72" s="10">
        <v>0</v>
      </c>
      <c r="K72" s="17">
        <v>0</v>
      </c>
      <c r="L72" s="10">
        <v>7586608.3800000018</v>
      </c>
      <c r="M72" s="17">
        <v>0</v>
      </c>
      <c r="N72" s="12">
        <v>0</v>
      </c>
      <c r="O72" s="17">
        <v>0</v>
      </c>
      <c r="P72" s="12">
        <v>0</v>
      </c>
      <c r="Q72" s="17">
        <v>0</v>
      </c>
      <c r="R72" s="12">
        <v>0</v>
      </c>
      <c r="S72" s="17">
        <v>0</v>
      </c>
      <c r="T72" s="12">
        <v>0</v>
      </c>
      <c r="U72" s="17">
        <v>0</v>
      </c>
      <c r="V72" s="12">
        <v>0</v>
      </c>
      <c r="W72" s="17">
        <v>0</v>
      </c>
      <c r="X72" s="12">
        <v>0</v>
      </c>
      <c r="Y72" s="17">
        <v>0</v>
      </c>
      <c r="Z72" s="12">
        <v>0</v>
      </c>
      <c r="AA72" s="17">
        <v>0</v>
      </c>
      <c r="AB72" s="12">
        <v>0</v>
      </c>
      <c r="AC72" s="17">
        <v>0</v>
      </c>
      <c r="AD72" s="12">
        <v>0</v>
      </c>
      <c r="AE72" s="17">
        <v>0</v>
      </c>
    </row>
    <row r="73" spans="1:31" x14ac:dyDescent="0.25">
      <c r="A73" s="1" t="s">
        <v>77</v>
      </c>
      <c r="B73" s="10">
        <v>0</v>
      </c>
      <c r="C73" s="17">
        <v>0</v>
      </c>
      <c r="D73" s="10">
        <v>0</v>
      </c>
      <c r="E73" s="17">
        <v>0</v>
      </c>
      <c r="F73" s="10">
        <v>0</v>
      </c>
      <c r="G73" s="17">
        <v>0</v>
      </c>
      <c r="H73" s="10">
        <v>0</v>
      </c>
      <c r="I73" s="17">
        <v>0</v>
      </c>
      <c r="J73" s="10">
        <v>0</v>
      </c>
      <c r="K73" s="17">
        <v>0</v>
      </c>
      <c r="L73" s="10">
        <v>0</v>
      </c>
      <c r="M73" s="17">
        <v>0</v>
      </c>
      <c r="N73" s="12">
        <v>0</v>
      </c>
      <c r="O73" s="17">
        <v>0</v>
      </c>
      <c r="P73" s="12">
        <v>0</v>
      </c>
      <c r="Q73" s="17">
        <v>0</v>
      </c>
      <c r="R73" s="12">
        <v>0</v>
      </c>
      <c r="S73" s="17">
        <v>0</v>
      </c>
      <c r="T73" s="12">
        <v>0</v>
      </c>
      <c r="U73" s="17">
        <v>0</v>
      </c>
      <c r="V73" s="12">
        <v>0</v>
      </c>
      <c r="W73" s="17">
        <v>0</v>
      </c>
      <c r="X73" s="13">
        <v>926378.34000000032</v>
      </c>
      <c r="Y73" s="17">
        <v>0</v>
      </c>
      <c r="Z73" s="12">
        <v>0</v>
      </c>
      <c r="AA73" s="17">
        <v>0</v>
      </c>
      <c r="AB73" s="12">
        <v>0</v>
      </c>
      <c r="AC73" s="17">
        <v>0</v>
      </c>
      <c r="AD73" s="12">
        <v>0</v>
      </c>
      <c r="AE73" s="17">
        <v>0</v>
      </c>
    </row>
    <row r="74" spans="1:31" x14ac:dyDescent="0.25">
      <c r="A74" s="1" t="s">
        <v>55</v>
      </c>
      <c r="B74" s="10">
        <v>18874.509999999998</v>
      </c>
      <c r="C74" s="17">
        <v>0</v>
      </c>
      <c r="D74" s="10">
        <v>0</v>
      </c>
      <c r="E74" s="17">
        <v>0</v>
      </c>
      <c r="F74" s="10">
        <v>0</v>
      </c>
      <c r="G74" s="17">
        <v>0</v>
      </c>
      <c r="H74" s="10">
        <v>0</v>
      </c>
      <c r="I74" s="17">
        <v>0</v>
      </c>
      <c r="J74" s="10">
        <v>0</v>
      </c>
      <c r="K74" s="17">
        <v>0</v>
      </c>
      <c r="L74" s="10">
        <v>0</v>
      </c>
      <c r="M74" s="17">
        <v>0</v>
      </c>
      <c r="N74" s="12">
        <v>0</v>
      </c>
      <c r="O74" s="17">
        <v>0</v>
      </c>
      <c r="P74" s="12">
        <v>0</v>
      </c>
      <c r="Q74" s="17">
        <v>0</v>
      </c>
      <c r="R74" s="12">
        <v>0</v>
      </c>
      <c r="S74" s="17">
        <v>0</v>
      </c>
      <c r="T74" s="12">
        <v>0</v>
      </c>
      <c r="U74" s="17">
        <v>0</v>
      </c>
      <c r="V74" s="12">
        <v>0</v>
      </c>
      <c r="W74" s="17">
        <v>0</v>
      </c>
      <c r="X74" s="13">
        <v>409848.22000000003</v>
      </c>
      <c r="Y74" s="17">
        <v>0</v>
      </c>
      <c r="Z74" s="12">
        <v>0</v>
      </c>
      <c r="AA74" s="17">
        <v>0</v>
      </c>
      <c r="AB74" s="12">
        <v>0</v>
      </c>
      <c r="AC74" s="17">
        <v>0</v>
      </c>
      <c r="AD74" s="12">
        <v>0</v>
      </c>
      <c r="AE74" s="17">
        <v>0</v>
      </c>
    </row>
    <row r="75" spans="1:31" x14ac:dyDescent="0.25">
      <c r="N75" s="21"/>
    </row>
    <row r="77" spans="1:31" x14ac:dyDescent="0.25">
      <c r="N77" s="2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7"/>
  <sheetViews>
    <sheetView showGridLines="0" tabSelected="1" zoomScale="90" zoomScaleNormal="90" workbookViewId="0">
      <selection activeCell="P8" sqref="P8"/>
    </sheetView>
  </sheetViews>
  <sheetFormatPr defaultRowHeight="15" x14ac:dyDescent="0.25"/>
  <cols>
    <col min="2" max="2" width="11.85546875" customWidth="1"/>
    <col min="3" max="3" width="11.42578125" customWidth="1"/>
    <col min="4" max="4" width="13.28515625" customWidth="1"/>
    <col min="5" max="7" width="15.7109375" customWidth="1"/>
    <col min="10" max="11" width="15.7109375" customWidth="1"/>
    <col min="12" max="12" width="16.140625" bestFit="1" customWidth="1"/>
    <col min="13" max="13" width="13.28515625" customWidth="1"/>
  </cols>
  <sheetData>
    <row r="2" spans="4:12" x14ac:dyDescent="0.25">
      <c r="D2" s="22" t="s">
        <v>128</v>
      </c>
    </row>
    <row r="3" spans="4:12" ht="21" x14ac:dyDescent="0.35">
      <c r="D3" s="23" t="str">
        <f>D18</f>
        <v>(Tudo)</v>
      </c>
    </row>
    <row r="5" spans="4:12" x14ac:dyDescent="0.25">
      <c r="E5" t="s">
        <v>127</v>
      </c>
      <c r="J5" t="s">
        <v>127</v>
      </c>
    </row>
    <row r="6" spans="4:12" x14ac:dyDescent="0.25">
      <c r="E6" s="25" t="s">
        <v>34</v>
      </c>
      <c r="J6" s="26" t="s">
        <v>8</v>
      </c>
    </row>
    <row r="8" spans="4:12" x14ac:dyDescent="0.25">
      <c r="E8" s="4" t="s">
        <v>102</v>
      </c>
      <c r="F8" s="8"/>
      <c r="G8" s="5"/>
      <c r="J8" s="4" t="s">
        <v>102</v>
      </c>
      <c r="K8" s="8"/>
      <c r="L8" s="5"/>
    </row>
    <row r="9" spans="4:12" x14ac:dyDescent="0.25">
      <c r="E9" s="6"/>
      <c r="F9" s="7"/>
      <c r="G9" s="24">
        <f>GETPIVOTDATA("SH 3304.99",$C$20)+GETPIVOTDATA("SH 3305",$C$20)+GETPIVOTDATA("SH 3307.10",$C$20)+GETPIVOTDATA("SH 3307.20 ",$C$20)+GETPIVOTDATA("SH 3307.30 ",$C$20)+GETPIVOTDATA("SH 3401 ",$C$20)</f>
        <v>263020148.70999995</v>
      </c>
      <c r="J9" s="6"/>
      <c r="K9" s="7"/>
      <c r="L9" s="24">
        <f>GETPIVOTDATA("SH 3304.99 ",$C$20)+GETPIVOTDATA("SH 3305 ",$C$20)+GETPIVOTDATA("SH 3307.10 ",$C$20)+GETPIVOTDATA("SH 3307.20",$C$20)+GETPIVOTDATA("SH 3307.30",$C$20)+GETPIVOTDATA("SH 3401",$C$20)</f>
        <v>261961234.12000024</v>
      </c>
    </row>
    <row r="11" spans="4:12" x14ac:dyDescent="0.25">
      <c r="E11" s="4" t="s">
        <v>103</v>
      </c>
      <c r="F11" s="8"/>
      <c r="G11" s="5"/>
      <c r="J11" s="4" t="s">
        <v>103</v>
      </c>
      <c r="K11" s="8"/>
      <c r="L11" s="5"/>
    </row>
    <row r="12" spans="4:12" x14ac:dyDescent="0.25">
      <c r="E12" s="6"/>
      <c r="F12" s="7"/>
      <c r="G12" s="24">
        <f>GETPIVOTDATA("SH 2207 ",$L$19)+GETPIVOTDATA("SH 2828 ",$L$19)+GETPIVOTDATA("SH 2932.99 ",$L$19)+GETPIVOTDATA("SH 3307.49  ",$L$19)+GETPIVOTDATA("SH 3402  ",$L$19)+GETPIVOTDATA("SH 3808.91  ",$L$19)+GETPIVOTDATA("SH 3808.94  ",$L$19)+GETPIVOTDATA("SH 3808.99  ",$L$19)+GETPIVOTDATA("SH 3810.10  ",$L$19)</f>
        <v>362282651.67999989</v>
      </c>
      <c r="J12" s="6"/>
      <c r="K12" s="7"/>
      <c r="L12" s="24">
        <f>GETPIVOTDATA("SH 2207  ",$L$19)+GETPIVOTDATA("SH 2828  ",$L$19)+GETPIVOTDATA("SH 2932.99  ",$L$19)+GETPIVOTDATA("SH 3307.49 ",$L$19)+GETPIVOTDATA("SH 3402 ",$L$19)+GETPIVOTDATA("SH 3808.91 ",$L$19)+GETPIVOTDATA("SH 3808.94 ",$L$19)+GETPIVOTDATA("SH 3808.99 ",$L$19)+GETPIVOTDATA("SH 3810.10 ",$L$19)</f>
        <v>221553608.28000003</v>
      </c>
    </row>
    <row r="17" spans="3:13" x14ac:dyDescent="0.25">
      <c r="L17" s="2" t="s">
        <v>56</v>
      </c>
      <c r="M17" t="s">
        <v>119</v>
      </c>
    </row>
    <row r="18" spans="3:13" x14ac:dyDescent="0.25">
      <c r="C18" s="2" t="s">
        <v>56</v>
      </c>
      <c r="D18" t="s">
        <v>119</v>
      </c>
    </row>
    <row r="19" spans="3:13" x14ac:dyDescent="0.25">
      <c r="L19" s="2" t="s">
        <v>57</v>
      </c>
    </row>
    <row r="20" spans="3:13" x14ac:dyDescent="0.25">
      <c r="C20" s="2" t="s">
        <v>57</v>
      </c>
      <c r="L20" s="3" t="s">
        <v>94</v>
      </c>
      <c r="M20" s="16">
        <v>72315874.00999999</v>
      </c>
    </row>
    <row r="21" spans="3:13" x14ac:dyDescent="0.25">
      <c r="C21" s="3" t="s">
        <v>58</v>
      </c>
      <c r="D21" s="16">
        <v>83478904.579999983</v>
      </c>
      <c r="L21" s="3" t="s">
        <v>129</v>
      </c>
      <c r="M21" s="16">
        <v>60231941.210000008</v>
      </c>
    </row>
    <row r="22" spans="3:13" x14ac:dyDescent="0.25">
      <c r="C22" s="3" t="s">
        <v>121</v>
      </c>
      <c r="D22" s="16">
        <v>52154329.990000069</v>
      </c>
      <c r="L22" s="3" t="s">
        <v>95</v>
      </c>
      <c r="M22" s="16">
        <v>2246113.1399999997</v>
      </c>
    </row>
    <row r="23" spans="3:13" x14ac:dyDescent="0.25">
      <c r="C23" s="3" t="s">
        <v>59</v>
      </c>
      <c r="D23" s="16">
        <v>89787170.029999942</v>
      </c>
      <c r="L23" s="3" t="s">
        <v>130</v>
      </c>
      <c r="M23" s="16">
        <v>1179091.27</v>
      </c>
    </row>
    <row r="24" spans="3:13" x14ac:dyDescent="0.25">
      <c r="C24" s="3" t="s">
        <v>122</v>
      </c>
      <c r="D24" s="16">
        <v>117832561.84000023</v>
      </c>
      <c r="L24" s="3" t="s">
        <v>120</v>
      </c>
      <c r="M24" s="16">
        <v>15252559.42</v>
      </c>
    </row>
    <row r="25" spans="3:13" x14ac:dyDescent="0.25">
      <c r="C25" s="3" t="s">
        <v>60</v>
      </c>
      <c r="D25" s="16">
        <v>17890992.319999985</v>
      </c>
      <c r="L25" s="3" t="s">
        <v>131</v>
      </c>
      <c r="M25" s="16">
        <v>1836767.2200000004</v>
      </c>
    </row>
    <row r="26" spans="3:13" x14ac:dyDescent="0.25">
      <c r="C26" s="3" t="s">
        <v>123</v>
      </c>
      <c r="D26" s="16">
        <v>2037580.1900000006</v>
      </c>
      <c r="L26" s="3" t="s">
        <v>137</v>
      </c>
      <c r="M26" s="16">
        <v>11086421.030000003</v>
      </c>
    </row>
    <row r="27" spans="3:13" x14ac:dyDescent="0.25">
      <c r="C27" s="3" t="s">
        <v>126</v>
      </c>
      <c r="D27" s="16">
        <v>30404714.079999983</v>
      </c>
      <c r="L27" s="3" t="s">
        <v>96</v>
      </c>
      <c r="M27" s="16">
        <v>4230911.410000002</v>
      </c>
    </row>
    <row r="28" spans="3:13" x14ac:dyDescent="0.25">
      <c r="C28" s="3" t="s">
        <v>61</v>
      </c>
      <c r="D28" s="16">
        <v>29127343.060000002</v>
      </c>
      <c r="L28" s="3" t="s">
        <v>136</v>
      </c>
      <c r="M28" s="16">
        <v>134383263.6399999</v>
      </c>
    </row>
    <row r="29" spans="3:13" x14ac:dyDescent="0.25">
      <c r="C29" s="3" t="s">
        <v>125</v>
      </c>
      <c r="D29" s="16">
        <v>292903.25</v>
      </c>
      <c r="L29" s="3" t="s">
        <v>98</v>
      </c>
      <c r="M29" s="16">
        <v>70284192.38000001</v>
      </c>
    </row>
    <row r="30" spans="3:13" x14ac:dyDescent="0.25">
      <c r="C30" s="3" t="s">
        <v>62</v>
      </c>
      <c r="D30" s="16">
        <v>332987.9200000001</v>
      </c>
      <c r="L30" s="3" t="s">
        <v>135</v>
      </c>
      <c r="M30" s="16">
        <v>96592091.11999999</v>
      </c>
    </row>
    <row r="31" spans="3:13" x14ac:dyDescent="0.25">
      <c r="C31" s="3" t="s">
        <v>124</v>
      </c>
      <c r="D31" s="16">
        <v>41165464.450000048</v>
      </c>
      <c r="L31" s="3" t="s">
        <v>97</v>
      </c>
      <c r="M31" s="16">
        <v>66136130.820000023</v>
      </c>
    </row>
    <row r="32" spans="3:13" x14ac:dyDescent="0.25">
      <c r="C32" s="3" t="s">
        <v>63</v>
      </c>
      <c r="D32" s="16">
        <v>60476431.119999982</v>
      </c>
      <c r="L32" s="3" t="s">
        <v>134</v>
      </c>
      <c r="M32" s="16">
        <v>13920872.109999975</v>
      </c>
    </row>
    <row r="33" spans="12:13" x14ac:dyDescent="0.25">
      <c r="L33" s="3" t="s">
        <v>99</v>
      </c>
      <c r="M33" s="16">
        <v>10681240.630000003</v>
      </c>
    </row>
    <row r="34" spans="12:13" x14ac:dyDescent="0.25">
      <c r="L34" s="3" t="s">
        <v>133</v>
      </c>
      <c r="M34" s="16">
        <v>13337875.110000003</v>
      </c>
    </row>
    <row r="35" spans="12:13" x14ac:dyDescent="0.25">
      <c r="L35" s="3" t="s">
        <v>100</v>
      </c>
      <c r="M35" s="16">
        <v>6070457.46</v>
      </c>
    </row>
    <row r="36" spans="12:13" x14ac:dyDescent="0.25">
      <c r="L36" s="3" t="s">
        <v>132</v>
      </c>
      <c r="M36" s="16">
        <v>3147582.1</v>
      </c>
    </row>
    <row r="37" spans="12:13" x14ac:dyDescent="0.25">
      <c r="L37" s="3" t="s">
        <v>101</v>
      </c>
      <c r="M37" s="16">
        <v>902875.87999999989</v>
      </c>
    </row>
  </sheetData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Plan13</vt:lpstr>
      <vt:lpstr>Plan15</vt:lpstr>
      <vt:lpstr>Tabela</vt:lpstr>
      <vt:lpstr>Fornecedores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dcterms:created xsi:type="dcterms:W3CDTF">2016-11-28T15:55:11Z</dcterms:created>
  <dcterms:modified xsi:type="dcterms:W3CDTF">2016-11-29T12:56:26Z</dcterms:modified>
</cp:coreProperties>
</file>